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d.docs.live.net/3fa3d48cffe07c00/Dokument OneDrive/Mina webbplatser/VivekasFiffigaMallar/Mallar/"/>
    </mc:Choice>
  </mc:AlternateContent>
  <xr:revisionPtr revIDLastSave="68" documentId="8_{CF268A25-17F5-4380-9731-C1BB45ADCEC3}" xr6:coauthVersionLast="47" xr6:coauthVersionMax="47" xr10:uidLastSave="{3982274D-4A4B-4CC9-9B75-8C5B261A0FFC}"/>
  <workbookProtection lockStructure="1"/>
  <bookViews>
    <workbookView xWindow="-120" yWindow="-120" windowWidth="29040" windowHeight="15720" tabRatio="802" activeTab="1" xr2:uid="{00000000-000D-0000-FFFF-FFFF00000000}"/>
  </bookViews>
  <sheets>
    <sheet name="Instruktion" sheetId="13" r:id="rId1"/>
    <sheet name="Januari" sheetId="1" r:id="rId2"/>
    <sheet name="Februari" sheetId="2" r:id="rId3"/>
    <sheet name="Mars" sheetId="3" r:id="rId4"/>
    <sheet name="April" sheetId="4" r:id="rId5"/>
    <sheet name="Maj" sheetId="5" r:id="rId6"/>
    <sheet name="Juni" sheetId="6" r:id="rId7"/>
    <sheet name="Juli" sheetId="7" r:id="rId8"/>
    <sheet name="Augusti" sheetId="8" r:id="rId9"/>
    <sheet name="September" sheetId="9" r:id="rId10"/>
    <sheet name="Oktober" sheetId="10" r:id="rId11"/>
    <sheet name="November" sheetId="11" r:id="rId12"/>
    <sheet name="December" sheetId="12" r:id="rId13"/>
  </sheets>
  <definedNames>
    <definedName name="FSlut" localSheetId="4">April!$H$5</definedName>
    <definedName name="FSlut" localSheetId="8">Augusti!$H$5</definedName>
    <definedName name="FSlut" localSheetId="12">December!$H$5</definedName>
    <definedName name="FSlut" localSheetId="2">Februari!$H$5</definedName>
    <definedName name="FSlut" localSheetId="7">Juli!$H$5</definedName>
    <definedName name="FSlut" localSheetId="6">Juni!$H$5</definedName>
    <definedName name="FSlut" localSheetId="5">Maj!$H$5</definedName>
    <definedName name="FSlut" localSheetId="3">Mars!$H$5</definedName>
    <definedName name="FSlut" localSheetId="11">November!$H$5</definedName>
    <definedName name="FSlut" localSheetId="10">Oktober!$H$5</definedName>
    <definedName name="FSlut" localSheetId="9">September!$H$5</definedName>
    <definedName name="FSlut">Januari!$H$5</definedName>
    <definedName name="FStart" localSheetId="4">April!$F$5</definedName>
    <definedName name="FStart" localSheetId="8">Augusti!$F$5</definedName>
    <definedName name="FStart" localSheetId="12">December!$F$5</definedName>
    <definedName name="FStart" localSheetId="2">Februari!$F$5</definedName>
    <definedName name="FStart" localSheetId="7">Juli!$F$5</definedName>
    <definedName name="FStart" localSheetId="6">Juni!$F$5</definedName>
    <definedName name="FStart" localSheetId="5">Maj!$F$5</definedName>
    <definedName name="FStart" localSheetId="3">Mars!$F$5</definedName>
    <definedName name="FStart" localSheetId="11">November!$F$5</definedName>
    <definedName name="FStart" localSheetId="10">Oktober!$F$5</definedName>
    <definedName name="FStart" localSheetId="9">September!$F$5</definedName>
    <definedName name="FStart">Januari!$F$5</definedName>
    <definedName name="Hund">#REF!</definedName>
    <definedName name="Ingående" localSheetId="4">April!$J$5</definedName>
    <definedName name="Ingående" localSheetId="8">Augusti!$J$5</definedName>
    <definedName name="Ingående" localSheetId="12">December!$J$5</definedName>
    <definedName name="Ingående" localSheetId="2">Februari!$J$5</definedName>
    <definedName name="Ingående" localSheetId="7">Juli!$J$5</definedName>
    <definedName name="Ingående" localSheetId="6">Juni!$J$5</definedName>
    <definedName name="Ingående" localSheetId="5">Maj!$J$5</definedName>
    <definedName name="Ingående" localSheetId="3">Mars!$J$5</definedName>
    <definedName name="Ingående" localSheetId="11">November!$J$5</definedName>
    <definedName name="Ingående" localSheetId="10">Oktober!$J$5</definedName>
    <definedName name="Ingående" localSheetId="9">September!$J$5</definedName>
    <definedName name="Ingående">Januari!$J$5</definedName>
    <definedName name="Lunch" localSheetId="4">April!$G$5</definedName>
    <definedName name="Lunch" localSheetId="8">Augusti!$G$5</definedName>
    <definedName name="Lunch" localSheetId="12">December!$G$5</definedName>
    <definedName name="Lunch" localSheetId="2">Februari!$G$5</definedName>
    <definedName name="Lunch" localSheetId="7">Juli!$G$5</definedName>
    <definedName name="Lunch" localSheetId="6">Juni!$G$5</definedName>
    <definedName name="Lunch" localSheetId="5">Maj!$G$5</definedName>
    <definedName name="Lunch" localSheetId="3">Mars!$G$5</definedName>
    <definedName name="Lunch" localSheetId="11">November!$G$5</definedName>
    <definedName name="Lunch" localSheetId="10">Oktober!$G$5</definedName>
    <definedName name="Lunch" localSheetId="9">September!$G$5</definedName>
    <definedName name="Lunch">Januari!$G$5</definedName>
    <definedName name="Utgående" localSheetId="4">April!$J$38</definedName>
    <definedName name="Utgående" localSheetId="8">Augusti!$J$39</definedName>
    <definedName name="Utgående" localSheetId="12">December!$J$39</definedName>
    <definedName name="Utgående" localSheetId="2">Februari!$J$37</definedName>
    <definedName name="Utgående" localSheetId="7">Juli!$J$39</definedName>
    <definedName name="Utgående" localSheetId="6">Juni!$J$38</definedName>
    <definedName name="Utgående" localSheetId="5">Maj!$J$39</definedName>
    <definedName name="Utgående" localSheetId="3">Mars!$J$39</definedName>
    <definedName name="Utgående" localSheetId="11">November!$J$38</definedName>
    <definedName name="Utgående" localSheetId="10">Oktober!$J$39</definedName>
    <definedName name="Utgående" localSheetId="9">September!$J$38</definedName>
    <definedName name="Utgående">Januari!$J$39</definedName>
    <definedName name="_xlnm.Print_Area" localSheetId="4">April!$D$1:$M$39</definedName>
    <definedName name="_xlnm.Print_Area" localSheetId="8">Augusti!$D$1:$M$40</definedName>
    <definedName name="_xlnm.Print_Area" localSheetId="12">December!$D$1:$M$40</definedName>
    <definedName name="_xlnm.Print_Area" localSheetId="2">Februari!$D$1:$M$37</definedName>
    <definedName name="_xlnm.Print_Area" localSheetId="1">Januari!$D$1:$M$40</definedName>
    <definedName name="_xlnm.Print_Area" localSheetId="7">Juli!$D$1:$M$40</definedName>
    <definedName name="_xlnm.Print_Area" localSheetId="6">Juni!$D$1:$M$39</definedName>
    <definedName name="_xlnm.Print_Area" localSheetId="5">Maj!$D$1:$M$40</definedName>
    <definedName name="_xlnm.Print_Area" localSheetId="3">Mars!$D$1:$M$40</definedName>
    <definedName name="_xlnm.Print_Area" localSheetId="11">November!$D$1:$M$39</definedName>
    <definedName name="_xlnm.Print_Area" localSheetId="10">Oktober!$D$1:$M$40</definedName>
    <definedName name="_xlnm.Print_Area" localSheetId="9">September!$D$1:$M$39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3" l="1"/>
  <c r="J5" i="2"/>
  <c r="I35" i="2"/>
  <c r="A35" i="2" s="1"/>
  <c r="B35" i="2" s="1"/>
  <c r="G35" i="2"/>
  <c r="C35" i="2"/>
  <c r="I21" i="8"/>
  <c r="I22" i="8"/>
  <c r="I23" i="8"/>
  <c r="I25" i="8"/>
  <c r="I26" i="8"/>
  <c r="I27" i="8"/>
  <c r="I9" i="1"/>
  <c r="C1" i="13"/>
  <c r="I34" i="2" l="1"/>
  <c r="G34" i="2"/>
  <c r="C34" i="2"/>
  <c r="K3" i="12" l="1"/>
  <c r="E3" i="12"/>
  <c r="E3" i="11"/>
  <c r="K3" i="2"/>
  <c r="E3" i="2"/>
  <c r="G38" i="12" l="1"/>
  <c r="G37" i="12"/>
  <c r="G37" i="11"/>
  <c r="G38" i="10"/>
  <c r="G37" i="10"/>
  <c r="G37" i="9"/>
  <c r="G38" i="8"/>
  <c r="G37" i="8"/>
  <c r="G38" i="7"/>
  <c r="G37" i="7"/>
  <c r="G37" i="6"/>
  <c r="G38" i="5"/>
  <c r="G37" i="5"/>
  <c r="G37" i="4"/>
  <c r="G36" i="4"/>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36" i="8"/>
  <c r="G35" i="8"/>
  <c r="G34" i="8"/>
  <c r="G33" i="8"/>
  <c r="G32" i="8"/>
  <c r="G31" i="8"/>
  <c r="G30" i="8"/>
  <c r="G29" i="8"/>
  <c r="G28" i="8"/>
  <c r="G27" i="8"/>
  <c r="G26" i="8"/>
  <c r="G25" i="8"/>
  <c r="G24" i="8"/>
  <c r="I24" i="8" s="1"/>
  <c r="G23" i="8"/>
  <c r="G22" i="8"/>
  <c r="G21" i="8"/>
  <c r="G20" i="8"/>
  <c r="I20" i="8" s="1"/>
  <c r="G19" i="8"/>
  <c r="G18" i="8"/>
  <c r="G17" i="8"/>
  <c r="G16" i="8"/>
  <c r="G15" i="8"/>
  <c r="G14" i="8"/>
  <c r="G13" i="8"/>
  <c r="G12" i="8"/>
  <c r="G11" i="8"/>
  <c r="G10" i="8"/>
  <c r="G9" i="8"/>
  <c r="G8" i="8"/>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8"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36" i="2"/>
  <c r="G33" i="2"/>
  <c r="G32" i="2"/>
  <c r="G31" i="2"/>
  <c r="G30" i="2"/>
  <c r="G29" i="2"/>
  <c r="G28" i="2"/>
  <c r="G27" i="2"/>
  <c r="G26" i="2"/>
  <c r="G25" i="2"/>
  <c r="G24" i="2"/>
  <c r="G23" i="2"/>
  <c r="G22" i="2"/>
  <c r="G21" i="2"/>
  <c r="G20" i="2"/>
  <c r="G19" i="2"/>
  <c r="G18" i="2"/>
  <c r="G17" i="2"/>
  <c r="G16" i="2"/>
  <c r="G15" i="2"/>
  <c r="G14" i="2"/>
  <c r="G13" i="2"/>
  <c r="G12" i="2"/>
  <c r="G11" i="2"/>
  <c r="G10" i="2"/>
  <c r="G9" i="2"/>
  <c r="G8" i="2"/>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8" i="1"/>
  <c r="G9" i="1"/>
  <c r="C37" i="4" l="1"/>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36" i="2"/>
  <c r="C33" i="2"/>
  <c r="C32" i="2"/>
  <c r="C31" i="2"/>
  <c r="C30" i="2"/>
  <c r="C29" i="2"/>
  <c r="C28" i="2"/>
  <c r="C27" i="2"/>
  <c r="C26" i="2"/>
  <c r="C25" i="2"/>
  <c r="C24" i="2"/>
  <c r="C23" i="2"/>
  <c r="C22" i="2"/>
  <c r="C21" i="2"/>
  <c r="C20" i="2"/>
  <c r="C19" i="2"/>
  <c r="C18" i="2"/>
  <c r="C17" i="2"/>
  <c r="C16" i="2"/>
  <c r="C15" i="2"/>
  <c r="C14" i="2"/>
  <c r="C13" i="2"/>
  <c r="C12" i="2"/>
  <c r="C11" i="2"/>
  <c r="C10" i="2"/>
  <c r="C9" i="2"/>
  <c r="C8" i="2"/>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9" i="1"/>
  <c r="C8" i="1"/>
  <c r="I9" i="5" l="1"/>
  <c r="I8" i="5"/>
  <c r="I38" i="8"/>
  <c r="I38" i="7"/>
  <c r="I38" i="12"/>
  <c r="I36" i="2"/>
  <c r="I5" i="12"/>
  <c r="I5" i="11"/>
  <c r="I5" i="10"/>
  <c r="I5" i="9"/>
  <c r="I5" i="8"/>
  <c r="I5" i="7"/>
  <c r="I5" i="6"/>
  <c r="I5" i="5"/>
  <c r="I5" i="4"/>
  <c r="I5" i="3"/>
  <c r="I5" i="1"/>
  <c r="A38" i="12" l="1"/>
  <c r="E5" i="1"/>
  <c r="I38" i="10"/>
  <c r="A38" i="10" s="1"/>
  <c r="I38" i="3"/>
  <c r="A38" i="3" s="1"/>
  <c r="E3" i="10"/>
  <c r="E3" i="9"/>
  <c r="E3" i="8"/>
  <c r="E3" i="7"/>
  <c r="E3" i="6"/>
  <c r="E3" i="5"/>
  <c r="E3" i="4"/>
  <c r="E3" i="3"/>
  <c r="K3" i="11" l="1"/>
  <c r="K3" i="10"/>
  <c r="I11" i="9"/>
  <c r="I37" i="4"/>
  <c r="I36" i="4"/>
  <c r="I35" i="4"/>
  <c r="I34" i="4"/>
  <c r="A34" i="4" s="1"/>
  <c r="B34" i="4" s="1"/>
  <c r="I33" i="4"/>
  <c r="I32" i="4"/>
  <c r="I31" i="4"/>
  <c r="I30" i="4"/>
  <c r="I29" i="4"/>
  <c r="I28" i="4"/>
  <c r="I27" i="4"/>
  <c r="I26" i="4"/>
  <c r="I25" i="4"/>
  <c r="I24" i="4"/>
  <c r="I23" i="4"/>
  <c r="I22" i="4"/>
  <c r="I21" i="4"/>
  <c r="I20" i="4"/>
  <c r="I19" i="4"/>
  <c r="I18" i="4"/>
  <c r="I17" i="4"/>
  <c r="I16" i="4"/>
  <c r="I15" i="4"/>
  <c r="I14" i="4"/>
  <c r="A14" i="4" s="1"/>
  <c r="I13" i="4"/>
  <c r="I12" i="4"/>
  <c r="I11" i="4"/>
  <c r="I10" i="4"/>
  <c r="I9" i="4"/>
  <c r="I8" i="4"/>
  <c r="I37" i="5"/>
  <c r="I36" i="5"/>
  <c r="I35" i="5"/>
  <c r="I34" i="5"/>
  <c r="I33" i="5"/>
  <c r="I32" i="5"/>
  <c r="A32" i="5" s="1"/>
  <c r="B32" i="5" s="1"/>
  <c r="I31" i="5"/>
  <c r="I30" i="5"/>
  <c r="I29" i="5"/>
  <c r="I28" i="5"/>
  <c r="I27" i="5"/>
  <c r="A27" i="5" s="1"/>
  <c r="B27" i="5" s="1"/>
  <c r="I26" i="5"/>
  <c r="I25" i="5"/>
  <c r="I24" i="5"/>
  <c r="I23" i="5"/>
  <c r="I22" i="5"/>
  <c r="I21" i="5"/>
  <c r="I20" i="5"/>
  <c r="I19" i="5"/>
  <c r="I18" i="5"/>
  <c r="I17" i="5"/>
  <c r="I16" i="5"/>
  <c r="I15" i="5"/>
  <c r="I14" i="5"/>
  <c r="I13" i="5"/>
  <c r="I12" i="5"/>
  <c r="I11" i="5"/>
  <c r="I10" i="5"/>
  <c r="I37" i="6"/>
  <c r="I36" i="6"/>
  <c r="I35" i="6"/>
  <c r="I34" i="6"/>
  <c r="I33" i="6"/>
  <c r="A33" i="6" s="1"/>
  <c r="B33" i="6" s="1"/>
  <c r="I32" i="6"/>
  <c r="I31" i="6"/>
  <c r="I30" i="6"/>
  <c r="I29" i="6"/>
  <c r="I28" i="6"/>
  <c r="I27" i="6"/>
  <c r="I26" i="6"/>
  <c r="I25" i="6"/>
  <c r="I24" i="6"/>
  <c r="I23" i="6"/>
  <c r="I22" i="6"/>
  <c r="I21" i="6"/>
  <c r="I20" i="6"/>
  <c r="I19" i="6"/>
  <c r="I18" i="6"/>
  <c r="I17" i="6"/>
  <c r="I16" i="6"/>
  <c r="I15" i="6"/>
  <c r="I14" i="6"/>
  <c r="I13" i="6"/>
  <c r="I12" i="6"/>
  <c r="I11" i="6"/>
  <c r="I10" i="6"/>
  <c r="I9" i="6"/>
  <c r="I8" i="6"/>
  <c r="I37" i="7"/>
  <c r="I36" i="7"/>
  <c r="I35" i="7"/>
  <c r="A35" i="7" s="1"/>
  <c r="B35" i="7" s="1"/>
  <c r="I34" i="7"/>
  <c r="I33" i="7"/>
  <c r="I32" i="7"/>
  <c r="I31" i="7"/>
  <c r="I30" i="7"/>
  <c r="I29" i="7"/>
  <c r="I28" i="7"/>
  <c r="I27" i="7"/>
  <c r="I26" i="7"/>
  <c r="I25" i="7"/>
  <c r="I24" i="7"/>
  <c r="A24" i="7" s="1"/>
  <c r="B24" i="7"/>
  <c r="I23" i="7"/>
  <c r="I22" i="7"/>
  <c r="I21" i="7"/>
  <c r="I20" i="7"/>
  <c r="A20" i="7" s="1"/>
  <c r="B20" i="7" s="1"/>
  <c r="I19" i="7"/>
  <c r="I18" i="7"/>
  <c r="I17" i="7"/>
  <c r="I16" i="7"/>
  <c r="A16" i="7" s="1"/>
  <c r="B16" i="7" s="1"/>
  <c r="I15" i="7"/>
  <c r="A15" i="7" s="1"/>
  <c r="B15" i="7" s="1"/>
  <c r="I14" i="7"/>
  <c r="I13" i="7"/>
  <c r="A13" i="7" s="1"/>
  <c r="B13" i="7" s="1"/>
  <c r="I12" i="7"/>
  <c r="A12" i="7" s="1"/>
  <c r="B12" i="7" s="1"/>
  <c r="I11" i="7"/>
  <c r="A11" i="7" s="1"/>
  <c r="B11" i="7" s="1"/>
  <c r="I10" i="7"/>
  <c r="I9" i="7"/>
  <c r="I8" i="7"/>
  <c r="I37" i="8"/>
  <c r="A37" i="8" s="1"/>
  <c r="B37" i="8" s="1"/>
  <c r="I36" i="8"/>
  <c r="I35" i="8"/>
  <c r="I34" i="8"/>
  <c r="I33" i="8"/>
  <c r="I32" i="8"/>
  <c r="I31" i="8"/>
  <c r="I30" i="8"/>
  <c r="I29" i="8"/>
  <c r="I28" i="8"/>
  <c r="A28" i="8" s="1"/>
  <c r="B28" i="8" s="1"/>
  <c r="I19" i="8"/>
  <c r="I18" i="8"/>
  <c r="I17" i="8"/>
  <c r="I16" i="8"/>
  <c r="I15" i="8"/>
  <c r="I14" i="8"/>
  <c r="I13" i="8"/>
  <c r="I12" i="8"/>
  <c r="A12" i="8" s="1"/>
  <c r="B12" i="8" s="1"/>
  <c r="I11" i="8"/>
  <c r="I10" i="8"/>
  <c r="I9" i="8"/>
  <c r="I8" i="8"/>
  <c r="I37" i="9"/>
  <c r="I36" i="9"/>
  <c r="A36" i="9" s="1"/>
  <c r="B36" i="9" s="1"/>
  <c r="I35" i="9"/>
  <c r="I34" i="9"/>
  <c r="I33" i="9"/>
  <c r="A33" i="9" s="1"/>
  <c r="B33" i="9" s="1"/>
  <c r="I32" i="9"/>
  <c r="I31" i="9"/>
  <c r="I30" i="9"/>
  <c r="I29" i="9"/>
  <c r="I28" i="9"/>
  <c r="I27" i="9"/>
  <c r="I26" i="9"/>
  <c r="I25" i="9"/>
  <c r="A25" i="9" s="1"/>
  <c r="B25" i="9" s="1"/>
  <c r="I24" i="9"/>
  <c r="I23" i="9"/>
  <c r="I22" i="9"/>
  <c r="I21" i="9"/>
  <c r="I20" i="9"/>
  <c r="I19" i="9"/>
  <c r="I18" i="9"/>
  <c r="I17" i="9"/>
  <c r="I16" i="9"/>
  <c r="I15" i="9"/>
  <c r="I14" i="9"/>
  <c r="I13" i="9"/>
  <c r="I12" i="9"/>
  <c r="I10" i="9"/>
  <c r="I9" i="9"/>
  <c r="I8" i="9"/>
  <c r="B38" i="10"/>
  <c r="I37" i="10"/>
  <c r="I36" i="10"/>
  <c r="I35" i="10"/>
  <c r="I34" i="10"/>
  <c r="I33" i="10"/>
  <c r="I32" i="10"/>
  <c r="A32" i="10" s="1"/>
  <c r="B32" i="10" s="1"/>
  <c r="I31" i="10"/>
  <c r="A31" i="10" s="1"/>
  <c r="B31" i="10" s="1"/>
  <c r="I30" i="10"/>
  <c r="A30" i="10" s="1"/>
  <c r="B30" i="10" s="1"/>
  <c r="I29" i="10"/>
  <c r="I28" i="10"/>
  <c r="A28" i="10" s="1"/>
  <c r="B28" i="10" s="1"/>
  <c r="I27" i="10"/>
  <c r="I26" i="10"/>
  <c r="I25" i="10"/>
  <c r="I24" i="10"/>
  <c r="A24" i="10" s="1"/>
  <c r="B24" i="10" s="1"/>
  <c r="I23" i="10"/>
  <c r="I22" i="10"/>
  <c r="I21" i="10"/>
  <c r="I20" i="10"/>
  <c r="I19" i="10"/>
  <c r="I18" i="10"/>
  <c r="I17" i="10"/>
  <c r="I16" i="10"/>
  <c r="I15" i="10"/>
  <c r="I14" i="10"/>
  <c r="I13" i="10"/>
  <c r="I12" i="10"/>
  <c r="I11" i="10"/>
  <c r="A11" i="10" s="1"/>
  <c r="B11" i="10" s="1"/>
  <c r="I10" i="10"/>
  <c r="I9" i="10"/>
  <c r="I8" i="10"/>
  <c r="I37" i="11"/>
  <c r="A37" i="11" s="1"/>
  <c r="B37" i="11" s="1"/>
  <c r="I36" i="11"/>
  <c r="I35" i="11"/>
  <c r="I34" i="11"/>
  <c r="I33" i="11"/>
  <c r="I32" i="11"/>
  <c r="I31" i="11"/>
  <c r="I30" i="11"/>
  <c r="I29" i="11"/>
  <c r="I28" i="11"/>
  <c r="A28" i="11" s="1"/>
  <c r="B28" i="11" s="1"/>
  <c r="I27" i="11"/>
  <c r="I26" i="11"/>
  <c r="I25" i="11"/>
  <c r="A25" i="11" s="1"/>
  <c r="B25" i="11" s="1"/>
  <c r="I24" i="11"/>
  <c r="I23" i="11"/>
  <c r="I22" i="11"/>
  <c r="I21" i="11"/>
  <c r="I20" i="11"/>
  <c r="I19" i="11"/>
  <c r="I18" i="11"/>
  <c r="I17" i="11"/>
  <c r="I16" i="11"/>
  <c r="I15" i="11"/>
  <c r="I14" i="11"/>
  <c r="A14" i="11" s="1"/>
  <c r="B14" i="11" s="1"/>
  <c r="I13" i="11"/>
  <c r="I12" i="11"/>
  <c r="I11" i="11"/>
  <c r="I10" i="11"/>
  <c r="I9" i="11"/>
  <c r="I8" i="11"/>
  <c r="B38" i="12"/>
  <c r="I37" i="12"/>
  <c r="I36" i="12"/>
  <c r="I35" i="12"/>
  <c r="I34" i="12"/>
  <c r="I33" i="12"/>
  <c r="I32" i="12"/>
  <c r="A32" i="12" s="1"/>
  <c r="B32" i="12" s="1"/>
  <c r="I31" i="12"/>
  <c r="A31" i="12" s="1"/>
  <c r="B31" i="12" s="1"/>
  <c r="I30" i="12"/>
  <c r="I29" i="12"/>
  <c r="I28" i="12"/>
  <c r="I27" i="12"/>
  <c r="I26" i="12"/>
  <c r="I25" i="12"/>
  <c r="I24" i="12"/>
  <c r="I23" i="12"/>
  <c r="A23" i="12" s="1"/>
  <c r="B23" i="12" s="1"/>
  <c r="I22" i="12"/>
  <c r="I21" i="12"/>
  <c r="I20" i="12"/>
  <c r="A20" i="12" s="1"/>
  <c r="B20" i="12" s="1"/>
  <c r="I19" i="12"/>
  <c r="I18" i="12"/>
  <c r="I17" i="12"/>
  <c r="A17" i="12" s="1"/>
  <c r="B17" i="12" s="1"/>
  <c r="I16" i="12"/>
  <c r="I15" i="12"/>
  <c r="I14" i="12"/>
  <c r="I13" i="12"/>
  <c r="I12" i="12"/>
  <c r="I11" i="12"/>
  <c r="I10" i="12"/>
  <c r="I9" i="12"/>
  <c r="I8" i="12"/>
  <c r="A8" i="12" s="1"/>
  <c r="B8" i="12" s="1"/>
  <c r="B38" i="3"/>
  <c r="I37" i="3"/>
  <c r="I36" i="3"/>
  <c r="I35" i="3"/>
  <c r="I34" i="3"/>
  <c r="A34" i="3" s="1"/>
  <c r="B34" i="3" s="1"/>
  <c r="I33" i="3"/>
  <c r="I32" i="3"/>
  <c r="I31" i="3"/>
  <c r="I30" i="3"/>
  <c r="A30" i="3" s="1"/>
  <c r="B30" i="3" s="1"/>
  <c r="I29" i="3"/>
  <c r="I28" i="3"/>
  <c r="I27" i="3"/>
  <c r="I26" i="3"/>
  <c r="I25" i="3"/>
  <c r="I24" i="3"/>
  <c r="I23" i="3"/>
  <c r="A23" i="3" s="1"/>
  <c r="B23" i="3" s="1"/>
  <c r="I22" i="3"/>
  <c r="I21" i="3"/>
  <c r="I20" i="3"/>
  <c r="I19" i="3"/>
  <c r="I18" i="3"/>
  <c r="I17" i="3"/>
  <c r="I16" i="3"/>
  <c r="I15" i="3"/>
  <c r="I14" i="3"/>
  <c r="A14" i="3" s="1"/>
  <c r="B14" i="3" s="1"/>
  <c r="I13" i="3"/>
  <c r="I12" i="3"/>
  <c r="I11" i="3"/>
  <c r="I10" i="3"/>
  <c r="I9" i="3"/>
  <c r="I8" i="3"/>
  <c r="I12" i="2"/>
  <c r="I33" i="2"/>
  <c r="I32" i="2"/>
  <c r="I31" i="2"/>
  <c r="I30" i="2"/>
  <c r="I29" i="2"/>
  <c r="I28" i="2"/>
  <c r="I27" i="2"/>
  <c r="I26" i="2"/>
  <c r="I25" i="2"/>
  <c r="I24" i="2"/>
  <c r="I23" i="2"/>
  <c r="I22" i="2"/>
  <c r="I21" i="2"/>
  <c r="I20" i="2"/>
  <c r="I19" i="2"/>
  <c r="I18" i="2"/>
  <c r="I17" i="2"/>
  <c r="I16" i="2"/>
  <c r="I15" i="2"/>
  <c r="I14" i="2"/>
  <c r="I13" i="2"/>
  <c r="I11" i="2"/>
  <c r="I10" i="2"/>
  <c r="I9" i="2"/>
  <c r="I8" i="2"/>
  <c r="A9" i="1"/>
  <c r="I10" i="1"/>
  <c r="I11" i="1"/>
  <c r="I12" i="1"/>
  <c r="I13" i="1"/>
  <c r="I14" i="1"/>
  <c r="I15" i="1"/>
  <c r="I16" i="1"/>
  <c r="I17" i="1"/>
  <c r="I18" i="1"/>
  <c r="I19" i="1"/>
  <c r="I20" i="1"/>
  <c r="I21" i="1"/>
  <c r="I22" i="1"/>
  <c r="I23" i="1"/>
  <c r="I24" i="1"/>
  <c r="I25" i="1"/>
  <c r="I26" i="1"/>
  <c r="A26" i="1" s="1"/>
  <c r="B26" i="1" s="1"/>
  <c r="I27" i="1"/>
  <c r="I28" i="1"/>
  <c r="I29" i="1"/>
  <c r="I30" i="1"/>
  <c r="I31" i="1"/>
  <c r="I32" i="1"/>
  <c r="I33" i="1"/>
  <c r="I34" i="1"/>
  <c r="I35" i="1"/>
  <c r="I36" i="1"/>
  <c r="I37" i="1"/>
  <c r="I38" i="1"/>
  <c r="I8" i="1"/>
  <c r="K5" i="1"/>
  <c r="K3" i="4"/>
  <c r="K3" i="5"/>
  <c r="K3" i="6"/>
  <c r="K3" i="7"/>
  <c r="K3" i="8"/>
  <c r="K3" i="9"/>
  <c r="K3" i="3"/>
  <c r="E5" i="4"/>
  <c r="E5" i="8"/>
  <c r="I38" i="5"/>
  <c r="E5" i="12"/>
  <c r="L5" i="1"/>
  <c r="E5" i="7"/>
  <c r="E5" i="6"/>
  <c r="E5" i="5"/>
  <c r="E5" i="3"/>
  <c r="E5" i="11"/>
  <c r="E5" i="10"/>
  <c r="E5" i="9"/>
  <c r="A38" i="7" l="1"/>
  <c r="B38" i="7" s="1"/>
  <c r="A37" i="1"/>
  <c r="B37" i="1" s="1"/>
  <c r="A33" i="1"/>
  <c r="B33" i="1" s="1"/>
  <c r="A29" i="1"/>
  <c r="B29" i="1" s="1"/>
  <c r="A22" i="1"/>
  <c r="B22" i="1" s="1"/>
  <c r="A18" i="1"/>
  <c r="B18" i="1" s="1"/>
  <c r="A14" i="1"/>
  <c r="B14" i="1" s="1"/>
  <c r="A10" i="1"/>
  <c r="B10" i="1" s="1"/>
  <c r="A8" i="3"/>
  <c r="B8" i="3" s="1"/>
  <c r="A12" i="3"/>
  <c r="B12" i="3" s="1"/>
  <c r="A15" i="3"/>
  <c r="B15" i="3" s="1"/>
  <c r="A19" i="3"/>
  <c r="B19" i="3" s="1"/>
  <c r="A26" i="3"/>
  <c r="B26" i="3" s="1"/>
  <c r="A33" i="3"/>
  <c r="B33" i="3" s="1"/>
  <c r="A36" i="3"/>
  <c r="B36" i="3" s="1"/>
  <c r="A12" i="12"/>
  <c r="B12" i="12" s="1"/>
  <c r="A16" i="12"/>
  <c r="B16" i="12" s="1"/>
  <c r="A19" i="12"/>
  <c r="B19" i="12" s="1"/>
  <c r="A22" i="12"/>
  <c r="B22" i="12" s="1"/>
  <c r="A25" i="12"/>
  <c r="B25" i="12" s="1"/>
  <c r="A29" i="12"/>
  <c r="B29" i="12" s="1"/>
  <c r="A35" i="12"/>
  <c r="B35" i="12" s="1"/>
  <c r="A8" i="11"/>
  <c r="B8" i="11" s="1"/>
  <c r="A12" i="11"/>
  <c r="B12" i="11" s="1"/>
  <c r="A15" i="11"/>
  <c r="B15" i="11" s="1"/>
  <c r="A19" i="11"/>
  <c r="B19" i="11" s="1"/>
  <c r="A23" i="11"/>
  <c r="B23" i="11" s="1"/>
  <c r="A26" i="11"/>
  <c r="B26" i="11" s="1"/>
  <c r="A29" i="11"/>
  <c r="B29" i="11" s="1"/>
  <c r="A33" i="11"/>
  <c r="B33" i="11" s="1"/>
  <c r="A10" i="10"/>
  <c r="B10" i="10" s="1"/>
  <c r="A13" i="10"/>
  <c r="B13" i="10" s="1"/>
  <c r="A17" i="10"/>
  <c r="B17" i="10" s="1"/>
  <c r="A21" i="10"/>
  <c r="B21" i="10" s="1"/>
  <c r="A36" i="10"/>
  <c r="B36" i="10" s="1"/>
  <c r="A9" i="9"/>
  <c r="B9" i="9" s="1"/>
  <c r="A14" i="9"/>
  <c r="B14" i="9" s="1"/>
  <c r="A18" i="9"/>
  <c r="B18" i="9" s="1"/>
  <c r="A22" i="9"/>
  <c r="B22" i="9" s="1"/>
  <c r="A29" i="9"/>
  <c r="B29" i="9" s="1"/>
  <c r="A9" i="8"/>
  <c r="B9" i="8" s="1"/>
  <c r="A16" i="8"/>
  <c r="B16" i="8" s="1"/>
  <c r="A20" i="8"/>
  <c r="B20" i="8" s="1"/>
  <c r="A24" i="8"/>
  <c r="B24" i="8" s="1"/>
  <c r="A31" i="8"/>
  <c r="B31" i="8" s="1"/>
  <c r="A35" i="8"/>
  <c r="B35" i="8" s="1"/>
  <c r="A8" i="7"/>
  <c r="B8" i="7" s="1"/>
  <c r="A19" i="7"/>
  <c r="B19" i="7" s="1"/>
  <c r="A22" i="7"/>
  <c r="B22" i="7" s="1"/>
  <c r="A25" i="7"/>
  <c r="B25" i="7" s="1"/>
  <c r="A29" i="7"/>
  <c r="B29" i="7" s="1"/>
  <c r="A33" i="7"/>
  <c r="B33" i="7" s="1"/>
  <c r="A36" i="7"/>
  <c r="B36" i="7" s="1"/>
  <c r="A10" i="6"/>
  <c r="B10" i="6" s="1"/>
  <c r="A14" i="6"/>
  <c r="B14" i="6" s="1"/>
  <c r="A18" i="6"/>
  <c r="B18" i="6" s="1"/>
  <c r="A22" i="6"/>
  <c r="B22" i="6" s="1"/>
  <c r="A26" i="6"/>
  <c r="B26" i="6" s="1"/>
  <c r="A30" i="6"/>
  <c r="B30" i="6" s="1"/>
  <c r="A37" i="6"/>
  <c r="B37" i="6" s="1"/>
  <c r="A11" i="5"/>
  <c r="B11" i="5" s="1"/>
  <c r="A15" i="5"/>
  <c r="B15" i="5" s="1"/>
  <c r="A19" i="5"/>
  <c r="B19" i="5" s="1"/>
  <c r="A23" i="5"/>
  <c r="B23" i="5" s="1"/>
  <c r="A30" i="5"/>
  <c r="B30" i="5" s="1"/>
  <c r="A33" i="5"/>
  <c r="B33" i="5" s="1"/>
  <c r="A37" i="5"/>
  <c r="B37" i="5" s="1"/>
  <c r="A11" i="4"/>
  <c r="B11" i="4" s="1"/>
  <c r="A15" i="4"/>
  <c r="B15" i="4" s="1"/>
  <c r="A19" i="4"/>
  <c r="B19" i="4" s="1"/>
  <c r="A23" i="4"/>
  <c r="B23" i="4" s="1"/>
  <c r="A27" i="4"/>
  <c r="B27" i="4" s="1"/>
  <c r="A31" i="4"/>
  <c r="B31" i="4" s="1"/>
  <c r="A11" i="9"/>
  <c r="B11" i="9" s="1"/>
  <c r="A38" i="5"/>
  <c r="B38" i="5" s="1"/>
  <c r="A36" i="1"/>
  <c r="B36" i="1" s="1"/>
  <c r="A32" i="1"/>
  <c r="B32" i="1" s="1"/>
  <c r="A28" i="1"/>
  <c r="B28" i="1" s="1"/>
  <c r="A25" i="1"/>
  <c r="B25" i="1" s="1"/>
  <c r="A21" i="1"/>
  <c r="B21" i="1" s="1"/>
  <c r="A17" i="1"/>
  <c r="B17" i="1" s="1"/>
  <c r="A13" i="1"/>
  <c r="B13" i="1" s="1"/>
  <c r="A9" i="3"/>
  <c r="B9" i="3" s="1"/>
  <c r="A13" i="3"/>
  <c r="B13" i="3" s="1"/>
  <c r="A16" i="3"/>
  <c r="B16" i="3" s="1"/>
  <c r="A20" i="3"/>
  <c r="B20" i="3" s="1"/>
  <c r="A27" i="3"/>
  <c r="B27" i="3" s="1"/>
  <c r="A37" i="3"/>
  <c r="B37" i="3" s="1"/>
  <c r="A9" i="12"/>
  <c r="B9" i="12" s="1"/>
  <c r="A13" i="12"/>
  <c r="B13" i="12" s="1"/>
  <c r="A26" i="12"/>
  <c r="B26" i="12" s="1"/>
  <c r="A30" i="12"/>
  <c r="B30" i="12" s="1"/>
  <c r="A36" i="12"/>
  <c r="B36" i="12" s="1"/>
  <c r="A9" i="11"/>
  <c r="B9" i="11" s="1"/>
  <c r="A13" i="11"/>
  <c r="B13" i="11" s="1"/>
  <c r="A16" i="11"/>
  <c r="B16" i="11" s="1"/>
  <c r="A20" i="11"/>
  <c r="B20" i="11" s="1"/>
  <c r="A24" i="11"/>
  <c r="B24" i="11" s="1"/>
  <c r="A27" i="11"/>
  <c r="B27" i="11" s="1"/>
  <c r="A30" i="11"/>
  <c r="B30" i="11" s="1"/>
  <c r="A34" i="11"/>
  <c r="B34" i="11" s="1"/>
  <c r="A14" i="10"/>
  <c r="B14" i="10" s="1"/>
  <c r="A18" i="10"/>
  <c r="B18" i="10" s="1"/>
  <c r="A22" i="10"/>
  <c r="B22" i="10" s="1"/>
  <c r="A25" i="10"/>
  <c r="B25" i="10" s="1"/>
  <c r="A33" i="10"/>
  <c r="B33" i="10" s="1"/>
  <c r="A37" i="10"/>
  <c r="B37" i="10" s="1"/>
  <c r="A10" i="9"/>
  <c r="B10" i="9" s="1"/>
  <c r="A15" i="9"/>
  <c r="B15" i="9" s="1"/>
  <c r="A19" i="9"/>
  <c r="B19" i="9" s="1"/>
  <c r="A23" i="9"/>
  <c r="B23" i="9" s="1"/>
  <c r="A26" i="9"/>
  <c r="B26" i="9" s="1"/>
  <c r="A30" i="9"/>
  <c r="B30" i="9" s="1"/>
  <c r="A10" i="8"/>
  <c r="B10" i="8" s="1"/>
  <c r="A13" i="8"/>
  <c r="B13" i="8" s="1"/>
  <c r="A17" i="8"/>
  <c r="B17" i="8" s="1"/>
  <c r="A21" i="8"/>
  <c r="B21" i="8" s="1"/>
  <c r="A25" i="8"/>
  <c r="B25" i="8" s="1"/>
  <c r="A32" i="8"/>
  <c r="B32" i="8" s="1"/>
  <c r="A36" i="8"/>
  <c r="B36" i="8" s="1"/>
  <c r="A9" i="7"/>
  <c r="B9" i="7" s="1"/>
  <c r="A14" i="7"/>
  <c r="B14" i="7" s="1"/>
  <c r="A23" i="7"/>
  <c r="B23" i="7" s="1"/>
  <c r="A26" i="7"/>
  <c r="B26" i="7" s="1"/>
  <c r="A30" i="7"/>
  <c r="B30" i="7" s="1"/>
  <c r="A34" i="7"/>
  <c r="B34" i="7" s="1"/>
  <c r="A37" i="7"/>
  <c r="B37" i="7" s="1"/>
  <c r="A11" i="6"/>
  <c r="B11" i="6" s="1"/>
  <c r="A15" i="6"/>
  <c r="B15" i="6" s="1"/>
  <c r="A19" i="6"/>
  <c r="B19" i="6" s="1"/>
  <c r="A23" i="6"/>
  <c r="B23" i="6" s="1"/>
  <c r="A27" i="6"/>
  <c r="B27" i="6" s="1"/>
  <c r="A31" i="6"/>
  <c r="B31" i="6" s="1"/>
  <c r="A34" i="6"/>
  <c r="B34" i="6" s="1"/>
  <c r="A8" i="5"/>
  <c r="B8" i="5" s="1"/>
  <c r="A12" i="5"/>
  <c r="B12" i="5" s="1"/>
  <c r="A16" i="5"/>
  <c r="B16" i="5" s="1"/>
  <c r="A20" i="5"/>
  <c r="B20" i="5" s="1"/>
  <c r="A24" i="5"/>
  <c r="B24" i="5" s="1"/>
  <c r="A31" i="5"/>
  <c r="B31" i="5" s="1"/>
  <c r="A34" i="5"/>
  <c r="B34" i="5" s="1"/>
  <c r="A8" i="4"/>
  <c r="B8" i="4" s="1"/>
  <c r="A12" i="4"/>
  <c r="B12" i="4" s="1"/>
  <c r="A16" i="4"/>
  <c r="B16" i="4" s="1"/>
  <c r="A20" i="4"/>
  <c r="B20" i="4" s="1"/>
  <c r="A24" i="4"/>
  <c r="B24" i="4" s="1"/>
  <c r="A28" i="4"/>
  <c r="B28" i="4" s="1"/>
  <c r="A32" i="4"/>
  <c r="B32" i="4" s="1"/>
  <c r="A35" i="4"/>
  <c r="B35" i="4" s="1"/>
  <c r="A38" i="8"/>
  <c r="B38" i="8" s="1"/>
  <c r="A8" i="1"/>
  <c r="B8" i="1" s="1"/>
  <c r="A35" i="1"/>
  <c r="B35" i="1" s="1"/>
  <c r="A31" i="1"/>
  <c r="B31" i="1" s="1"/>
  <c r="A27" i="1"/>
  <c r="B27" i="1" s="1"/>
  <c r="A24" i="1"/>
  <c r="B24" i="1" s="1"/>
  <c r="A20" i="1"/>
  <c r="B20" i="1" s="1"/>
  <c r="A16" i="1"/>
  <c r="B16" i="1" s="1"/>
  <c r="A12" i="1"/>
  <c r="B12" i="1" s="1"/>
  <c r="A10" i="3"/>
  <c r="B10" i="3" s="1"/>
  <c r="A17" i="3"/>
  <c r="B17" i="3" s="1"/>
  <c r="A21" i="3"/>
  <c r="B21" i="3" s="1"/>
  <c r="A24" i="3"/>
  <c r="B24" i="3" s="1"/>
  <c r="A28" i="3"/>
  <c r="B28" i="3" s="1"/>
  <c r="A31" i="3"/>
  <c r="B31" i="3" s="1"/>
  <c r="A10" i="12"/>
  <c r="B10" i="12" s="1"/>
  <c r="A14" i="12"/>
  <c r="B14" i="12" s="1"/>
  <c r="A27" i="12"/>
  <c r="B27" i="12" s="1"/>
  <c r="A33" i="12"/>
  <c r="B33" i="12" s="1"/>
  <c r="A37" i="12"/>
  <c r="B37" i="12" s="1"/>
  <c r="A10" i="11"/>
  <c r="B10" i="11" s="1"/>
  <c r="A17" i="11"/>
  <c r="B17" i="11" s="1"/>
  <c r="A21" i="11"/>
  <c r="B21" i="11" s="1"/>
  <c r="A31" i="11"/>
  <c r="B31" i="11" s="1"/>
  <c r="A35" i="11"/>
  <c r="B35" i="11" s="1"/>
  <c r="A8" i="10"/>
  <c r="B8" i="10" s="1"/>
  <c r="A15" i="10"/>
  <c r="B15" i="10" s="1"/>
  <c r="A19" i="10"/>
  <c r="B19" i="10" s="1"/>
  <c r="A23" i="10"/>
  <c r="B23" i="10" s="1"/>
  <c r="A26" i="10"/>
  <c r="B26" i="10" s="1"/>
  <c r="A29" i="10"/>
  <c r="B29" i="10" s="1"/>
  <c r="A34" i="10"/>
  <c r="B34" i="10" s="1"/>
  <c r="A12" i="9"/>
  <c r="B12" i="9" s="1"/>
  <c r="A16" i="9"/>
  <c r="B16" i="9" s="1"/>
  <c r="A20" i="9"/>
  <c r="B20" i="9" s="1"/>
  <c r="A24" i="9"/>
  <c r="B24" i="9" s="1"/>
  <c r="A27" i="9"/>
  <c r="B27" i="9" s="1"/>
  <c r="A31" i="9"/>
  <c r="B31" i="9" s="1"/>
  <c r="A34" i="9"/>
  <c r="B34" i="9" s="1"/>
  <c r="A37" i="9"/>
  <c r="B37" i="9" s="1"/>
  <c r="A11" i="8"/>
  <c r="B11" i="8" s="1"/>
  <c r="A14" i="8"/>
  <c r="B14" i="8" s="1"/>
  <c r="A18" i="8"/>
  <c r="B18" i="8" s="1"/>
  <c r="A22" i="8"/>
  <c r="B22" i="8" s="1"/>
  <c r="A26" i="8"/>
  <c r="B26" i="8" s="1"/>
  <c r="A29" i="8"/>
  <c r="B29" i="8" s="1"/>
  <c r="A33" i="8"/>
  <c r="B33" i="8" s="1"/>
  <c r="A10" i="7"/>
  <c r="B10" i="7" s="1"/>
  <c r="A17" i="7"/>
  <c r="B17" i="7" s="1"/>
  <c r="A27" i="7"/>
  <c r="B27" i="7" s="1"/>
  <c r="A31" i="7"/>
  <c r="B31" i="7" s="1"/>
  <c r="A8" i="6"/>
  <c r="B8" i="6" s="1"/>
  <c r="A12" i="6"/>
  <c r="B12" i="6" s="1"/>
  <c r="A16" i="6"/>
  <c r="B16" i="6" s="1"/>
  <c r="A20" i="6"/>
  <c r="B20" i="6" s="1"/>
  <c r="A24" i="6"/>
  <c r="B24" i="6" s="1"/>
  <c r="A28" i="6"/>
  <c r="B28" i="6" s="1"/>
  <c r="A32" i="6"/>
  <c r="B32" i="6" s="1"/>
  <c r="A35" i="6"/>
  <c r="B35" i="6" s="1"/>
  <c r="A9" i="5"/>
  <c r="B9" i="5" s="1"/>
  <c r="A13" i="5"/>
  <c r="B13" i="5" s="1"/>
  <c r="A17" i="5"/>
  <c r="B17" i="5" s="1"/>
  <c r="A21" i="5"/>
  <c r="B21" i="5" s="1"/>
  <c r="A25" i="5"/>
  <c r="B25" i="5" s="1"/>
  <c r="A28" i="5"/>
  <c r="B28" i="5" s="1"/>
  <c r="A35" i="5"/>
  <c r="B35" i="5" s="1"/>
  <c r="A9" i="4"/>
  <c r="B9" i="4" s="1"/>
  <c r="A13" i="4"/>
  <c r="B13" i="4" s="1"/>
  <c r="A17" i="4"/>
  <c r="B17" i="4" s="1"/>
  <c r="A21" i="4"/>
  <c r="B21" i="4" s="1"/>
  <c r="A25" i="4"/>
  <c r="B25" i="4" s="1"/>
  <c r="A29" i="4"/>
  <c r="B29" i="4" s="1"/>
  <c r="A33" i="4"/>
  <c r="B33" i="4" s="1"/>
  <c r="A36" i="4"/>
  <c r="B36" i="4" s="1"/>
  <c r="A38" i="1"/>
  <c r="B38" i="1" s="1"/>
  <c r="A34" i="1"/>
  <c r="B34" i="1" s="1"/>
  <c r="A30" i="1"/>
  <c r="B30" i="1" s="1"/>
  <c r="A23" i="1"/>
  <c r="B23" i="1" s="1"/>
  <c r="A19" i="1"/>
  <c r="B19" i="1" s="1"/>
  <c r="A15" i="1"/>
  <c r="B15" i="1" s="1"/>
  <c r="A11" i="3"/>
  <c r="B11" i="3" s="1"/>
  <c r="A18" i="3"/>
  <c r="B18" i="3" s="1"/>
  <c r="A22" i="3"/>
  <c r="B22" i="3" s="1"/>
  <c r="A25" i="3"/>
  <c r="B25" i="3" s="1"/>
  <c r="A29" i="3"/>
  <c r="B29" i="3" s="1"/>
  <c r="A32" i="3"/>
  <c r="B32" i="3" s="1"/>
  <c r="A35" i="3"/>
  <c r="B35" i="3" s="1"/>
  <c r="A11" i="12"/>
  <c r="B11" i="12" s="1"/>
  <c r="A15" i="12"/>
  <c r="B15" i="12" s="1"/>
  <c r="A18" i="12"/>
  <c r="B18" i="12" s="1"/>
  <c r="A21" i="12"/>
  <c r="B21" i="12" s="1"/>
  <c r="A24" i="12"/>
  <c r="B24" i="12" s="1"/>
  <c r="A28" i="12"/>
  <c r="B28" i="12" s="1"/>
  <c r="A34" i="12"/>
  <c r="B34" i="12" s="1"/>
  <c r="A11" i="11"/>
  <c r="B11" i="11" s="1"/>
  <c r="A18" i="11"/>
  <c r="B18" i="11" s="1"/>
  <c r="A22" i="11"/>
  <c r="B22" i="11" s="1"/>
  <c r="A32" i="11"/>
  <c r="B32" i="11" s="1"/>
  <c r="A36" i="11"/>
  <c r="B36" i="11" s="1"/>
  <c r="A9" i="10"/>
  <c r="B9" i="10" s="1"/>
  <c r="A12" i="10"/>
  <c r="B12" i="10" s="1"/>
  <c r="A16" i="10"/>
  <c r="B16" i="10" s="1"/>
  <c r="A20" i="10"/>
  <c r="B20" i="10" s="1"/>
  <c r="A27" i="10"/>
  <c r="B27" i="10" s="1"/>
  <c r="A35" i="10"/>
  <c r="B35" i="10" s="1"/>
  <c r="A8" i="9"/>
  <c r="B8" i="9" s="1"/>
  <c r="A13" i="9"/>
  <c r="B13" i="9" s="1"/>
  <c r="A17" i="9"/>
  <c r="B17" i="9" s="1"/>
  <c r="A21" i="9"/>
  <c r="B21" i="9" s="1"/>
  <c r="A28" i="9"/>
  <c r="B28" i="9" s="1"/>
  <c r="A32" i="9"/>
  <c r="B32" i="9" s="1"/>
  <c r="A35" i="9"/>
  <c r="B35" i="9" s="1"/>
  <c r="A8" i="8"/>
  <c r="B8" i="8" s="1"/>
  <c r="A15" i="8"/>
  <c r="B15" i="8" s="1"/>
  <c r="A19" i="8"/>
  <c r="B19" i="8" s="1"/>
  <c r="A23" i="8"/>
  <c r="B23" i="8" s="1"/>
  <c r="A27" i="8"/>
  <c r="B27" i="8" s="1"/>
  <c r="A30" i="8"/>
  <c r="B30" i="8" s="1"/>
  <c r="A34" i="8"/>
  <c r="B34" i="8" s="1"/>
  <c r="A18" i="7"/>
  <c r="B18" i="7" s="1"/>
  <c r="A21" i="7"/>
  <c r="B21" i="7" s="1"/>
  <c r="A28" i="7"/>
  <c r="B28" i="7" s="1"/>
  <c r="A32" i="7"/>
  <c r="B32" i="7" s="1"/>
  <c r="A9" i="6"/>
  <c r="B9" i="6" s="1"/>
  <c r="A13" i="6"/>
  <c r="B13" i="6" s="1"/>
  <c r="A17" i="6"/>
  <c r="B17" i="6" s="1"/>
  <c r="A21" i="6"/>
  <c r="B21" i="6" s="1"/>
  <c r="A25" i="6"/>
  <c r="B25" i="6" s="1"/>
  <c r="A29" i="6"/>
  <c r="B29" i="6" s="1"/>
  <c r="A36" i="6"/>
  <c r="B36" i="6" s="1"/>
  <c r="A10" i="5"/>
  <c r="B10" i="5" s="1"/>
  <c r="A14" i="5"/>
  <c r="B14" i="5" s="1"/>
  <c r="A18" i="5"/>
  <c r="B18" i="5" s="1"/>
  <c r="A22" i="5"/>
  <c r="B22" i="5" s="1"/>
  <c r="A26" i="5"/>
  <c r="B26" i="5" s="1"/>
  <c r="A29" i="5"/>
  <c r="B29" i="5" s="1"/>
  <c r="A36" i="5"/>
  <c r="B36" i="5" s="1"/>
  <c r="A10" i="4"/>
  <c r="B10" i="4" s="1"/>
  <c r="A18" i="4"/>
  <c r="B18" i="4" s="1"/>
  <c r="A22" i="4"/>
  <c r="B22" i="4" s="1"/>
  <c r="A26" i="4"/>
  <c r="B26" i="4" s="1"/>
  <c r="A30" i="4"/>
  <c r="B30" i="4" s="1"/>
  <c r="A37" i="4"/>
  <c r="B37" i="4" s="1"/>
  <c r="A11" i="1"/>
  <c r="B11" i="1" s="1"/>
  <c r="B9" i="1"/>
  <c r="B14" i="4"/>
  <c r="J8" i="1"/>
  <c r="L8" i="1" l="1"/>
  <c r="J9" i="1"/>
  <c r="K8" i="1"/>
  <c r="K9" i="1" l="1"/>
  <c r="L9" i="1"/>
  <c r="J10" i="1"/>
  <c r="K10" i="1" l="1"/>
  <c r="L10" i="1"/>
  <c r="J11" i="1"/>
  <c r="L11" i="1" l="1"/>
  <c r="J12" i="1"/>
  <c r="K11" i="1"/>
  <c r="L12" i="1" l="1"/>
  <c r="K12" i="1"/>
  <c r="J13" i="1"/>
  <c r="J14" i="1" l="1"/>
  <c r="K13" i="1"/>
  <c r="L13" i="1"/>
  <c r="J15" i="1" l="1"/>
  <c r="L14" i="1"/>
  <c r="K14" i="1"/>
  <c r="K15" i="1" l="1"/>
  <c r="J16" i="1"/>
  <c r="L15" i="1"/>
  <c r="L16" i="1" l="1"/>
  <c r="K16" i="1"/>
  <c r="J17" i="1"/>
  <c r="J18" i="1" l="1"/>
  <c r="K17" i="1"/>
  <c r="L17" i="1"/>
  <c r="K18" i="1" l="1"/>
  <c r="L18" i="1"/>
  <c r="J19" i="1"/>
  <c r="L19" i="1" l="1"/>
  <c r="J20" i="1"/>
  <c r="K19" i="1"/>
  <c r="K20" i="1" l="1"/>
  <c r="J21" i="1"/>
  <c r="L20" i="1"/>
  <c r="K21" i="1" l="1"/>
  <c r="J22" i="1"/>
  <c r="L21" i="1"/>
  <c r="L22" i="1" l="1"/>
  <c r="K22" i="1"/>
  <c r="J23" i="1"/>
  <c r="L23" i="1" l="1"/>
  <c r="J24" i="1"/>
  <c r="K23" i="1"/>
  <c r="K24" i="1" l="1"/>
  <c r="J25" i="1"/>
  <c r="L24" i="1"/>
  <c r="K25" i="1" l="1"/>
  <c r="J26" i="1"/>
  <c r="L25" i="1"/>
  <c r="J27" i="1" l="1"/>
  <c r="K26" i="1"/>
  <c r="L26" i="1"/>
  <c r="L27" i="1" l="1"/>
  <c r="J28" i="1"/>
  <c r="K27" i="1"/>
  <c r="K28" i="1" l="1"/>
  <c r="J29" i="1"/>
  <c r="L28" i="1"/>
  <c r="K29" i="1" l="1"/>
  <c r="J30" i="1"/>
  <c r="L29" i="1"/>
  <c r="L30" i="1" l="1"/>
  <c r="K30" i="1"/>
  <c r="J31" i="1"/>
  <c r="K31" i="1" l="1"/>
  <c r="J32" i="1"/>
  <c r="L31" i="1"/>
  <c r="K32" i="1" l="1"/>
  <c r="J33" i="1"/>
  <c r="L32" i="1"/>
  <c r="K33" i="1" l="1"/>
  <c r="J34" i="1"/>
  <c r="L33" i="1"/>
  <c r="L34" i="1" l="1"/>
  <c r="K34" i="1"/>
  <c r="J35" i="1"/>
  <c r="L35" i="1" l="1"/>
  <c r="J36" i="1"/>
  <c r="K35" i="1"/>
  <c r="K36" i="1" l="1"/>
  <c r="J37" i="1"/>
  <c r="L36" i="1"/>
  <c r="K37" i="1" l="1"/>
  <c r="J38" i="1"/>
  <c r="J39" i="1" s="1"/>
  <c r="L37" i="1"/>
  <c r="L38" i="1" l="1"/>
  <c r="K38" i="1"/>
  <c r="K39" i="1" l="1"/>
  <c r="L39" i="1"/>
  <c r="L5" i="2" l="1"/>
  <c r="J8" i="2"/>
  <c r="K5" i="2"/>
  <c r="L8" i="2" l="1"/>
  <c r="J9" i="2"/>
  <c r="K8" i="2"/>
  <c r="K9" i="2" l="1"/>
  <c r="L9" i="2"/>
  <c r="J10" i="2"/>
  <c r="K10" i="2" l="1"/>
  <c r="J11" i="2"/>
  <c r="L10" i="2"/>
  <c r="L11" i="2" l="1"/>
  <c r="J12" i="2"/>
  <c r="K11" i="2"/>
  <c r="L12" i="2" l="1"/>
  <c r="J13" i="2"/>
  <c r="K12" i="2"/>
  <c r="K13" i="2" l="1"/>
  <c r="L13" i="2"/>
  <c r="J14" i="2"/>
  <c r="L14" i="2" l="1"/>
  <c r="J15" i="2"/>
  <c r="K14" i="2"/>
  <c r="L15" i="2" l="1"/>
  <c r="J16" i="2"/>
  <c r="K15" i="2"/>
  <c r="L16" i="2" l="1"/>
  <c r="J17" i="2"/>
  <c r="K16" i="2"/>
  <c r="J18" i="2" l="1"/>
  <c r="L17" i="2"/>
  <c r="K17" i="2"/>
  <c r="K18" i="2" l="1"/>
  <c r="J19" i="2"/>
  <c r="L18" i="2"/>
  <c r="L19" i="2" l="1"/>
  <c r="J20" i="2"/>
  <c r="K19" i="2"/>
  <c r="L20" i="2" l="1"/>
  <c r="J21" i="2"/>
  <c r="K20" i="2"/>
  <c r="K21" i="2" l="1"/>
  <c r="L21" i="2"/>
  <c r="J22" i="2"/>
  <c r="K22" i="2" l="1"/>
  <c r="J23" i="2"/>
  <c r="L22" i="2"/>
  <c r="L23" i="2" l="1"/>
  <c r="J24" i="2"/>
  <c r="K23" i="2"/>
  <c r="L24" i="2" l="1"/>
  <c r="J25" i="2"/>
  <c r="K24" i="2"/>
  <c r="J26" i="2" l="1"/>
  <c r="L25" i="2"/>
  <c r="K25" i="2"/>
  <c r="K26" i="2" l="1"/>
  <c r="J27" i="2"/>
  <c r="L26" i="2"/>
  <c r="L27" i="2" l="1"/>
  <c r="J28" i="2"/>
  <c r="K27" i="2"/>
  <c r="L28" i="2" l="1"/>
  <c r="J29" i="2"/>
  <c r="K28" i="2"/>
  <c r="K29" i="2" l="1"/>
  <c r="L29" i="2"/>
  <c r="J30" i="2"/>
  <c r="K30" i="2" l="1"/>
  <c r="J31" i="2"/>
  <c r="L30" i="2"/>
  <c r="L31" i="2" l="1"/>
  <c r="J32" i="2"/>
  <c r="J34" i="2" s="1"/>
  <c r="K31" i="2"/>
  <c r="K34" i="2" l="1"/>
  <c r="L34" i="2"/>
  <c r="L32" i="2"/>
  <c r="J33" i="2"/>
  <c r="K32" i="2"/>
  <c r="J36" i="2" l="1"/>
  <c r="J37" i="2" s="1"/>
  <c r="K37" i="2" s="1"/>
  <c r="J35" i="2"/>
  <c r="K5" i="3"/>
  <c r="L37" i="2"/>
  <c r="K36" i="2"/>
  <c r="L36" i="2"/>
  <c r="K33" i="2"/>
  <c r="L33" i="2"/>
  <c r="L35" i="2" l="1"/>
  <c r="K35" i="2"/>
  <c r="J8" i="3"/>
  <c r="L5" i="3"/>
  <c r="J9" i="3" l="1"/>
  <c r="K8" i="3"/>
  <c r="L8" i="3"/>
  <c r="L9" i="3" l="1"/>
  <c r="K9" i="3"/>
  <c r="J10" i="3"/>
  <c r="K10" i="3" l="1"/>
  <c r="J11" i="3"/>
  <c r="L10" i="3"/>
  <c r="K11" i="3" l="1"/>
  <c r="L11" i="3"/>
  <c r="J12" i="3"/>
  <c r="L12" i="3" l="1"/>
  <c r="K12" i="3"/>
  <c r="J13" i="3"/>
  <c r="K13" i="3" l="1"/>
  <c r="L13" i="3"/>
  <c r="J14" i="3"/>
  <c r="K14" i="3" l="1"/>
  <c r="J15" i="3"/>
  <c r="L14" i="3"/>
  <c r="K15" i="3" l="1"/>
  <c r="J16" i="3"/>
  <c r="L15" i="3"/>
  <c r="J17" i="3" l="1"/>
  <c r="K16" i="3"/>
  <c r="L16" i="3"/>
  <c r="L17" i="3" l="1"/>
  <c r="K17" i="3"/>
  <c r="J18" i="3"/>
  <c r="K18" i="3" l="1"/>
  <c r="J19" i="3"/>
  <c r="L18" i="3"/>
  <c r="K19" i="3" l="1"/>
  <c r="J20" i="3"/>
  <c r="L19" i="3"/>
  <c r="L20" i="3" l="1"/>
  <c r="K20" i="3"/>
  <c r="J21" i="3"/>
  <c r="L21" i="3" l="1"/>
  <c r="J22" i="3"/>
  <c r="K21" i="3"/>
  <c r="K22" i="3" l="1"/>
  <c r="L22" i="3"/>
  <c r="J23" i="3"/>
  <c r="K23" i="3" l="1"/>
  <c r="J24" i="3"/>
  <c r="L23" i="3"/>
  <c r="L24" i="3" l="1"/>
  <c r="J25" i="3"/>
  <c r="K24" i="3"/>
  <c r="L25" i="3" l="1"/>
  <c r="J26" i="3"/>
  <c r="K25" i="3"/>
  <c r="K26" i="3" l="1"/>
  <c r="L26" i="3"/>
  <c r="J27" i="3"/>
  <c r="K27" i="3" l="1"/>
  <c r="L27" i="3"/>
  <c r="J28" i="3"/>
  <c r="J29" i="3" l="1"/>
  <c r="L28" i="3"/>
  <c r="K28" i="3"/>
  <c r="K29" i="3" l="1"/>
  <c r="J30" i="3"/>
  <c r="L29" i="3"/>
  <c r="K30" i="3" l="1"/>
  <c r="L30" i="3"/>
  <c r="J31" i="3"/>
  <c r="K31" i="3" l="1"/>
  <c r="J32" i="3"/>
  <c r="L31" i="3"/>
  <c r="L32" i="3" l="1"/>
  <c r="J33" i="3"/>
  <c r="K32" i="3"/>
  <c r="L33" i="3" l="1"/>
  <c r="J34" i="3"/>
  <c r="K33" i="3"/>
  <c r="K34" i="3" l="1"/>
  <c r="J35" i="3"/>
  <c r="L34" i="3"/>
  <c r="L35" i="3" l="1"/>
  <c r="K35" i="3"/>
  <c r="J36" i="3"/>
  <c r="J37" i="3" l="1"/>
  <c r="L36" i="3"/>
  <c r="K36" i="3"/>
  <c r="J38" i="3" l="1"/>
  <c r="L37" i="3"/>
  <c r="K37" i="3"/>
  <c r="L39" i="3" l="1"/>
  <c r="K39" i="3"/>
  <c r="K38" i="3"/>
  <c r="L38" i="3"/>
  <c r="J39" i="3"/>
  <c r="J5" i="4" l="1"/>
  <c r="L5" i="4" l="1"/>
  <c r="K5" i="4"/>
  <c r="J8" i="4"/>
  <c r="L8" i="4" l="1"/>
  <c r="K8" i="4"/>
  <c r="J9" i="4"/>
  <c r="J10" i="4" l="1"/>
  <c r="K9" i="4"/>
  <c r="L9" i="4"/>
  <c r="K10" i="4" l="1"/>
  <c r="J11" i="4"/>
  <c r="L10" i="4"/>
  <c r="L11" i="4" l="1"/>
  <c r="J12" i="4"/>
  <c r="K11" i="4"/>
  <c r="J13" i="4" l="1"/>
  <c r="K12" i="4"/>
  <c r="L12" i="4"/>
  <c r="J14" i="4" l="1"/>
  <c r="K13" i="4"/>
  <c r="L13" i="4"/>
  <c r="K14" i="4" l="1"/>
  <c r="J15" i="4"/>
  <c r="L14" i="4"/>
  <c r="K15" i="4" l="1"/>
  <c r="J16" i="4"/>
  <c r="L15" i="4"/>
  <c r="L16" i="4" l="1"/>
  <c r="K16" i="4"/>
  <c r="J17" i="4"/>
  <c r="J18" i="4" l="1"/>
  <c r="K17" i="4"/>
  <c r="L17" i="4"/>
  <c r="K18" i="4" l="1"/>
  <c r="J19" i="4"/>
  <c r="L18" i="4"/>
  <c r="L19" i="4" l="1"/>
  <c r="K19" i="4"/>
  <c r="J20" i="4"/>
  <c r="L20" i="4" l="1"/>
  <c r="J21" i="4"/>
  <c r="K20" i="4"/>
  <c r="L21" i="4" l="1"/>
  <c r="J22" i="4"/>
  <c r="K21" i="4"/>
  <c r="J23" i="4" l="1"/>
  <c r="L22" i="4"/>
  <c r="K22" i="4"/>
  <c r="J24" i="4" l="1"/>
  <c r="L23" i="4"/>
  <c r="K23" i="4"/>
  <c r="K24" i="4" l="1"/>
  <c r="L24" i="4"/>
  <c r="J25" i="4"/>
  <c r="K25" i="4" l="1"/>
  <c r="J26" i="4"/>
  <c r="L25" i="4"/>
  <c r="J27" i="4" l="1"/>
  <c r="L26" i="4"/>
  <c r="K26" i="4"/>
  <c r="L27" i="4" l="1"/>
  <c r="J28" i="4"/>
  <c r="K27" i="4"/>
  <c r="K28" i="4" l="1"/>
  <c r="J29" i="4"/>
  <c r="L28" i="4"/>
  <c r="K29" i="4" l="1"/>
  <c r="J30" i="4"/>
  <c r="L29" i="4"/>
  <c r="L30" i="4" l="1"/>
  <c r="K30" i="4"/>
  <c r="J31" i="4"/>
  <c r="J32" i="4" l="1"/>
  <c r="L31" i="4"/>
  <c r="K31" i="4"/>
  <c r="K32" i="4" l="1"/>
  <c r="J33" i="4"/>
  <c r="L32" i="4"/>
  <c r="J34" i="4" l="1"/>
  <c r="L33" i="4"/>
  <c r="K33" i="4"/>
  <c r="L34" i="4" l="1"/>
  <c r="K34" i="4"/>
  <c r="J35" i="4"/>
  <c r="J36" i="4" l="1"/>
  <c r="K35" i="4"/>
  <c r="L35" i="4"/>
  <c r="L36" i="4" l="1"/>
  <c r="J37" i="4"/>
  <c r="J38" i="4" s="1"/>
  <c r="J5" i="5" s="1"/>
  <c r="K36" i="4"/>
  <c r="L37" i="4" l="1"/>
  <c r="K37" i="4"/>
  <c r="J8" i="5" l="1"/>
  <c r="K5" i="5"/>
  <c r="L5" i="5"/>
  <c r="K38" i="4"/>
  <c r="L38" i="4"/>
  <c r="K8" i="5" l="1"/>
  <c r="L8" i="5"/>
  <c r="J9" i="5"/>
  <c r="J10" i="5" l="1"/>
  <c r="L9" i="5"/>
  <c r="K9" i="5"/>
  <c r="J11" i="5" l="1"/>
  <c r="L10" i="5"/>
  <c r="K10" i="5"/>
  <c r="K11" i="5" l="1"/>
  <c r="L11" i="5"/>
  <c r="J12" i="5"/>
  <c r="K12" i="5" l="1"/>
  <c r="L12" i="5"/>
  <c r="J13" i="5"/>
  <c r="K13" i="5" l="1"/>
  <c r="J14" i="5"/>
  <c r="L13" i="5"/>
  <c r="J15" i="5" l="1"/>
  <c r="L14" i="5"/>
  <c r="K14" i="5"/>
  <c r="J16" i="5" l="1"/>
  <c r="L15" i="5"/>
  <c r="K15" i="5"/>
  <c r="L16" i="5" l="1"/>
  <c r="K16" i="5"/>
  <c r="J17" i="5"/>
  <c r="K17" i="5" l="1"/>
  <c r="J18" i="5"/>
  <c r="L17" i="5"/>
  <c r="L18" i="5" l="1"/>
  <c r="J19" i="5"/>
  <c r="K18" i="5"/>
  <c r="L19" i="5" l="1"/>
  <c r="K19" i="5"/>
  <c r="J20" i="5"/>
  <c r="L20" i="5" l="1"/>
  <c r="K20" i="5"/>
  <c r="J21" i="5"/>
  <c r="L21" i="5" l="1"/>
  <c r="J22" i="5"/>
  <c r="K21" i="5"/>
  <c r="J23" i="5" l="1"/>
  <c r="K22" i="5"/>
  <c r="L22" i="5"/>
  <c r="K23" i="5" l="1"/>
  <c r="L23" i="5"/>
  <c r="J24" i="5"/>
  <c r="L24" i="5" l="1"/>
  <c r="J25" i="5"/>
  <c r="K24" i="5"/>
  <c r="L25" i="5" l="1"/>
  <c r="J26" i="5"/>
  <c r="K25" i="5"/>
  <c r="L26" i="5" l="1"/>
  <c r="K26" i="5"/>
  <c r="J27" i="5"/>
  <c r="J28" i="5" l="1"/>
  <c r="K27" i="5"/>
  <c r="L27" i="5"/>
  <c r="L28" i="5" l="1"/>
  <c r="J29" i="5"/>
  <c r="K28" i="5"/>
  <c r="K29" i="5" l="1"/>
  <c r="J30" i="5"/>
  <c r="L29" i="5"/>
  <c r="L30" i="5" l="1"/>
  <c r="K30" i="5"/>
  <c r="J31" i="5"/>
  <c r="J32" i="5" l="1"/>
  <c r="K31" i="5"/>
  <c r="L31" i="5"/>
  <c r="K32" i="5" l="1"/>
  <c r="J33" i="5"/>
  <c r="L32" i="5"/>
  <c r="K33" i="5" l="1"/>
  <c r="J34" i="5"/>
  <c r="L33" i="5"/>
  <c r="L34" i="5" l="1"/>
  <c r="J35" i="5"/>
  <c r="K34" i="5"/>
  <c r="J36" i="5" l="1"/>
  <c r="K35" i="5"/>
  <c r="L35" i="5"/>
  <c r="K36" i="5" l="1"/>
  <c r="L36" i="5"/>
  <c r="J37" i="5"/>
  <c r="J38" i="5" l="1"/>
  <c r="K37" i="5"/>
  <c r="L37" i="5"/>
  <c r="L38" i="5" l="1"/>
  <c r="K38" i="5"/>
  <c r="J39" i="5"/>
  <c r="J5" i="6" s="1"/>
  <c r="L5" i="6" l="1"/>
  <c r="K5" i="6"/>
  <c r="J8" i="6"/>
  <c r="K39" i="5"/>
  <c r="L39" i="5"/>
  <c r="L8" i="6" l="1"/>
  <c r="J9" i="6"/>
  <c r="K8" i="6"/>
  <c r="J10" i="6" l="1"/>
  <c r="K9" i="6"/>
  <c r="L9" i="6"/>
  <c r="J11" i="6" l="1"/>
  <c r="K10" i="6"/>
  <c r="L10" i="6"/>
  <c r="K11" i="6" l="1"/>
  <c r="L11" i="6"/>
  <c r="J12" i="6"/>
  <c r="K12" i="6" l="1"/>
  <c r="J13" i="6"/>
  <c r="L12" i="6"/>
  <c r="L13" i="6" l="1"/>
  <c r="J14" i="6"/>
  <c r="K13" i="6"/>
  <c r="J15" i="6" l="1"/>
  <c r="K14" i="6"/>
  <c r="L14" i="6"/>
  <c r="J16" i="6" l="1"/>
  <c r="L15" i="6"/>
  <c r="K15" i="6"/>
  <c r="L16" i="6" l="1"/>
  <c r="J17" i="6"/>
  <c r="K16" i="6"/>
  <c r="K17" i="6" l="1"/>
  <c r="L17" i="6"/>
  <c r="J18" i="6"/>
  <c r="L18" i="6" l="1"/>
  <c r="J19" i="6"/>
  <c r="K18" i="6"/>
  <c r="J20" i="6" l="1"/>
  <c r="L19" i="6"/>
  <c r="K19" i="6"/>
  <c r="L20" i="6" l="1"/>
  <c r="J21" i="6"/>
  <c r="K20" i="6"/>
  <c r="K21" i="6" l="1"/>
  <c r="L21" i="6"/>
  <c r="J22" i="6"/>
  <c r="K22" i="6" l="1"/>
  <c r="J23" i="6"/>
  <c r="L22" i="6"/>
  <c r="K23" i="6" l="1"/>
  <c r="L23" i="6"/>
  <c r="J24" i="6"/>
  <c r="K24" i="6" l="1"/>
  <c r="L24" i="6"/>
  <c r="J25" i="6"/>
  <c r="L25" i="6" l="1"/>
  <c r="J26" i="6"/>
  <c r="K25" i="6"/>
  <c r="K26" i="6" l="1"/>
  <c r="J27" i="6"/>
  <c r="L26" i="6"/>
  <c r="K27" i="6" l="1"/>
  <c r="J28" i="6"/>
  <c r="L27" i="6"/>
  <c r="K28" i="6" l="1"/>
  <c r="J29" i="6"/>
  <c r="L28" i="6"/>
  <c r="L29" i="6" l="1"/>
  <c r="K29" i="6"/>
  <c r="J30" i="6"/>
  <c r="L30" i="6" l="1"/>
  <c r="J31" i="6"/>
  <c r="K30" i="6"/>
  <c r="J32" i="6" l="1"/>
  <c r="L31" i="6"/>
  <c r="K31" i="6"/>
  <c r="L32" i="6" l="1"/>
  <c r="J33" i="6"/>
  <c r="K32" i="6"/>
  <c r="K33" i="6" l="1"/>
  <c r="L33" i="6"/>
  <c r="J34" i="6"/>
  <c r="L34" i="6" l="1"/>
  <c r="K34" i="6"/>
  <c r="J35" i="6"/>
  <c r="K35" i="6" l="1"/>
  <c r="L35" i="6"/>
  <c r="J36" i="6"/>
  <c r="K36" i="6" l="1"/>
  <c r="J37" i="6"/>
  <c r="J38" i="6" s="1"/>
  <c r="J5" i="7" s="1"/>
  <c r="L36" i="6"/>
  <c r="K37" i="6" l="1"/>
  <c r="L37" i="6"/>
  <c r="J8" i="7" l="1"/>
  <c r="K5" i="7"/>
  <c r="L5" i="7"/>
  <c r="K38" i="6"/>
  <c r="L38" i="6"/>
  <c r="L8" i="7" l="1"/>
  <c r="K8" i="7"/>
  <c r="J9" i="7"/>
  <c r="L9" i="7" l="1"/>
  <c r="K9" i="7"/>
  <c r="J10" i="7"/>
  <c r="L10" i="7" l="1"/>
  <c r="K10" i="7"/>
  <c r="J11" i="7"/>
  <c r="J12" i="7" l="1"/>
  <c r="K11" i="7"/>
  <c r="L11" i="7"/>
  <c r="K12" i="7" l="1"/>
  <c r="J13" i="7"/>
  <c r="L12" i="7"/>
  <c r="L13" i="7" l="1"/>
  <c r="J14" i="7"/>
  <c r="K13" i="7"/>
  <c r="J15" i="7" l="1"/>
  <c r="L14" i="7"/>
  <c r="K14" i="7"/>
  <c r="L15" i="7" l="1"/>
  <c r="J16" i="7"/>
  <c r="K15" i="7"/>
  <c r="L16" i="7" l="1"/>
  <c r="J17" i="7"/>
  <c r="K16" i="7"/>
  <c r="L17" i="7" l="1"/>
  <c r="J18" i="7"/>
  <c r="K17" i="7"/>
  <c r="J19" i="7" l="1"/>
  <c r="L18" i="7"/>
  <c r="K18" i="7"/>
  <c r="L19" i="7" l="1"/>
  <c r="K19" i="7"/>
  <c r="J20" i="7"/>
  <c r="K20" i="7" l="1"/>
  <c r="J21" i="7"/>
  <c r="L20" i="7"/>
  <c r="J22" i="7" l="1"/>
  <c r="K21" i="7"/>
  <c r="L21" i="7"/>
  <c r="L22" i="7" l="1"/>
  <c r="K22" i="7"/>
  <c r="J23" i="7"/>
  <c r="J24" i="7" l="1"/>
  <c r="K23" i="7"/>
  <c r="L23" i="7"/>
  <c r="K24" i="7" l="1"/>
  <c r="J25" i="7"/>
  <c r="L24" i="7"/>
  <c r="J26" i="7" l="1"/>
  <c r="L25" i="7"/>
  <c r="K25" i="7"/>
  <c r="L26" i="7" l="1"/>
  <c r="J27" i="7"/>
  <c r="K26" i="7"/>
  <c r="L27" i="7" l="1"/>
  <c r="K27" i="7"/>
  <c r="J28" i="7"/>
  <c r="K28" i="7" l="1"/>
  <c r="J29" i="7"/>
  <c r="L28" i="7"/>
  <c r="K29" i="7" l="1"/>
  <c r="L29" i="7"/>
  <c r="J30" i="7"/>
  <c r="J31" i="7" l="1"/>
  <c r="L30" i="7"/>
  <c r="K30" i="7"/>
  <c r="L31" i="7" l="1"/>
  <c r="K31" i="7"/>
  <c r="J32" i="7"/>
  <c r="L32" i="7" l="1"/>
  <c r="K32" i="7"/>
  <c r="J33" i="7"/>
  <c r="L33" i="7" l="1"/>
  <c r="J34" i="7"/>
  <c r="K33" i="7"/>
  <c r="L34" i="7" l="1"/>
  <c r="K34" i="7"/>
  <c r="J35" i="7"/>
  <c r="L35" i="7" l="1"/>
  <c r="K35" i="7"/>
  <c r="J36" i="7"/>
  <c r="L36" i="7" l="1"/>
  <c r="K36" i="7"/>
  <c r="J37" i="7"/>
  <c r="K37" i="7" l="1"/>
  <c r="L37" i="7"/>
  <c r="J38" i="7"/>
  <c r="J5" i="8" l="1"/>
  <c r="L38" i="7"/>
  <c r="K38" i="7"/>
  <c r="J39" i="7"/>
  <c r="K39" i="7" l="1"/>
  <c r="L39" i="7"/>
  <c r="K5" i="8"/>
  <c r="J8" i="8"/>
  <c r="L5" i="8"/>
  <c r="L8" i="8" l="1"/>
  <c r="K8" i="8"/>
  <c r="J9" i="8"/>
  <c r="J10" i="8" l="1"/>
  <c r="K9" i="8"/>
  <c r="L9" i="8"/>
  <c r="K10" i="8" l="1"/>
  <c r="L10" i="8"/>
  <c r="J11" i="8"/>
  <c r="J12" i="8" l="1"/>
  <c r="L11" i="8"/>
  <c r="K11" i="8"/>
  <c r="J13" i="8" l="1"/>
  <c r="K12" i="8"/>
  <c r="L12" i="8"/>
  <c r="K13" i="8" l="1"/>
  <c r="J14" i="8"/>
  <c r="L13" i="8"/>
  <c r="J15" i="8" l="1"/>
  <c r="L14" i="8"/>
  <c r="K14" i="8"/>
  <c r="L15" i="8" l="1"/>
  <c r="K15" i="8"/>
  <c r="J16" i="8"/>
  <c r="J17" i="8" l="1"/>
  <c r="L16" i="8"/>
  <c r="K16" i="8"/>
  <c r="L17" i="8" l="1"/>
  <c r="J18" i="8"/>
  <c r="K17" i="8"/>
  <c r="L18" i="8" l="1"/>
  <c r="J19" i="8"/>
  <c r="K18" i="8"/>
  <c r="K19" i="8" l="1"/>
  <c r="L19" i="8"/>
  <c r="J20" i="8"/>
  <c r="J21" i="8" l="1"/>
  <c r="L20" i="8"/>
  <c r="K20" i="8"/>
  <c r="J22" i="8" l="1"/>
  <c r="K21" i="8"/>
  <c r="L21" i="8"/>
  <c r="K22" i="8" l="1"/>
  <c r="J23" i="8"/>
  <c r="L22" i="8"/>
  <c r="K23" i="8" l="1"/>
  <c r="L23" i="8"/>
  <c r="J24" i="8"/>
  <c r="K24" i="8" l="1"/>
  <c r="L24" i="8"/>
  <c r="J25" i="8"/>
  <c r="K25" i="8" l="1"/>
  <c r="L25" i="8"/>
  <c r="J26" i="8"/>
  <c r="J27" i="8" l="1"/>
  <c r="L26" i="8"/>
  <c r="K26" i="8"/>
  <c r="L27" i="8" l="1"/>
  <c r="J28" i="8"/>
  <c r="K27" i="8"/>
  <c r="L28" i="8" l="1"/>
  <c r="K28" i="8"/>
  <c r="J29" i="8"/>
  <c r="J30" i="8" l="1"/>
  <c r="K29" i="8"/>
  <c r="L29" i="8"/>
  <c r="L30" i="8" l="1"/>
  <c r="K30" i="8"/>
  <c r="J31" i="8"/>
  <c r="K31" i="8" l="1"/>
  <c r="J32" i="8"/>
  <c r="L31" i="8"/>
  <c r="L32" i="8" l="1"/>
  <c r="K32" i="8"/>
  <c r="J33" i="8"/>
  <c r="L33" i="8" l="1"/>
  <c r="K33" i="8"/>
  <c r="J34" i="8"/>
  <c r="L34" i="8" l="1"/>
  <c r="K34" i="8"/>
  <c r="J35" i="8"/>
  <c r="K35" i="8" l="1"/>
  <c r="L35" i="8"/>
  <c r="J36" i="8"/>
  <c r="J37" i="8" l="1"/>
  <c r="L36" i="8"/>
  <c r="K36" i="8"/>
  <c r="L37" i="8" l="1"/>
  <c r="K37" i="8"/>
  <c r="J38" i="8"/>
  <c r="K38" i="8" l="1"/>
  <c r="L38" i="8"/>
  <c r="J39" i="8"/>
  <c r="J5" i="9" s="1"/>
  <c r="K5" i="9" l="1"/>
  <c r="J8" i="9"/>
  <c r="L5" i="9"/>
  <c r="L39" i="8"/>
  <c r="K39" i="8"/>
  <c r="L8" i="9" l="1"/>
  <c r="J9" i="9"/>
  <c r="K8" i="9"/>
  <c r="J10" i="9" l="1"/>
  <c r="L9" i="9"/>
  <c r="K9" i="9"/>
  <c r="K10" i="9" l="1"/>
  <c r="J11" i="9"/>
  <c r="L10" i="9"/>
  <c r="J12" i="9" l="1"/>
  <c r="K11" i="9"/>
  <c r="L11" i="9"/>
  <c r="L12" i="9" l="1"/>
  <c r="K12" i="9"/>
  <c r="J13" i="9"/>
  <c r="J14" i="9" l="1"/>
  <c r="L13" i="9"/>
  <c r="K13" i="9"/>
  <c r="L14" i="9" l="1"/>
  <c r="K14" i="9"/>
  <c r="J15" i="9"/>
  <c r="L15" i="9" l="1"/>
  <c r="J16" i="9"/>
  <c r="K15" i="9"/>
  <c r="L16" i="9" l="1"/>
  <c r="J17" i="9"/>
  <c r="K16" i="9"/>
  <c r="L17" i="9" l="1"/>
  <c r="J18" i="9"/>
  <c r="K17" i="9"/>
  <c r="L18" i="9" l="1"/>
  <c r="J19" i="9"/>
  <c r="K18" i="9"/>
  <c r="L19" i="9" l="1"/>
  <c r="K19" i="9"/>
  <c r="J20" i="9"/>
  <c r="K20" i="9" l="1"/>
  <c r="J21" i="9"/>
  <c r="L20" i="9"/>
  <c r="L21" i="9" l="1"/>
  <c r="K21" i="9"/>
  <c r="J22" i="9"/>
  <c r="J23" i="9" l="1"/>
  <c r="K22" i="9"/>
  <c r="L22" i="9"/>
  <c r="L23" i="9" l="1"/>
  <c r="K23" i="9"/>
  <c r="J24" i="9"/>
  <c r="K24" i="9" l="1"/>
  <c r="L24" i="9"/>
  <c r="J25" i="9"/>
  <c r="K25" i="9" l="1"/>
  <c r="J26" i="9"/>
  <c r="L25" i="9"/>
  <c r="L26" i="9" l="1"/>
  <c r="J27" i="9"/>
  <c r="K26" i="9"/>
  <c r="K27" i="9" l="1"/>
  <c r="J28" i="9"/>
  <c r="L27" i="9"/>
  <c r="K28" i="9" l="1"/>
  <c r="L28" i="9"/>
  <c r="J29" i="9"/>
  <c r="K29" i="9" l="1"/>
  <c r="L29" i="9"/>
  <c r="J30" i="9"/>
  <c r="K30" i="9" l="1"/>
  <c r="J31" i="9"/>
  <c r="L30" i="9"/>
  <c r="K31" i="9" l="1"/>
  <c r="J32" i="9"/>
  <c r="L31" i="9"/>
  <c r="J33" i="9" l="1"/>
  <c r="K32" i="9"/>
  <c r="L32" i="9"/>
  <c r="L33" i="9" l="1"/>
  <c r="J34" i="9"/>
  <c r="K33" i="9"/>
  <c r="K34" i="9" l="1"/>
  <c r="L34" i="9"/>
  <c r="J35" i="9"/>
  <c r="L35" i="9" l="1"/>
  <c r="K35" i="9"/>
  <c r="J36" i="9"/>
  <c r="K36" i="9" l="1"/>
  <c r="J37" i="9"/>
  <c r="L36" i="9"/>
  <c r="L38" i="9" l="1"/>
  <c r="K38" i="9"/>
  <c r="J38" i="9"/>
  <c r="J5" i="10" s="1"/>
  <c r="K37" i="9"/>
  <c r="L37" i="9"/>
  <c r="J8" i="10" l="1"/>
  <c r="K5" i="10"/>
  <c r="L5" i="10"/>
  <c r="L8" i="10" l="1"/>
  <c r="K8" i="10"/>
  <c r="J9" i="10"/>
  <c r="L9" i="10" l="1"/>
  <c r="J10" i="10"/>
  <c r="K9" i="10"/>
  <c r="L10" i="10" l="1"/>
  <c r="J11" i="10"/>
  <c r="K10" i="10"/>
  <c r="J12" i="10" l="1"/>
  <c r="K11" i="10"/>
  <c r="L11" i="10"/>
  <c r="J13" i="10" l="1"/>
  <c r="K12" i="10"/>
  <c r="L12" i="10"/>
  <c r="L13" i="10" l="1"/>
  <c r="J14" i="10"/>
  <c r="K13" i="10"/>
  <c r="L14" i="10" l="1"/>
  <c r="J15" i="10"/>
  <c r="K14" i="10"/>
  <c r="L15" i="10" l="1"/>
  <c r="J16" i="10"/>
  <c r="K15" i="10"/>
  <c r="J17" i="10" l="1"/>
  <c r="K16" i="10"/>
  <c r="L16" i="10"/>
  <c r="K17" i="10" l="1"/>
  <c r="J18" i="10"/>
  <c r="L17" i="10"/>
  <c r="L18" i="10" l="1"/>
  <c r="J19" i="10"/>
  <c r="K18" i="10"/>
  <c r="K19" i="10" l="1"/>
  <c r="J20" i="10"/>
  <c r="L19" i="10"/>
  <c r="J21" i="10" l="1"/>
  <c r="K20" i="10"/>
  <c r="L20" i="10"/>
  <c r="L21" i="10" l="1"/>
  <c r="K21" i="10"/>
  <c r="J22" i="10"/>
  <c r="L22" i="10" l="1"/>
  <c r="K22" i="10"/>
  <c r="J23" i="10"/>
  <c r="K23" i="10" l="1"/>
  <c r="L23" i="10"/>
  <c r="J24" i="10"/>
  <c r="J25" i="10" l="1"/>
  <c r="L24" i="10"/>
  <c r="K24" i="10"/>
  <c r="L25" i="10" l="1"/>
  <c r="J26" i="10"/>
  <c r="K25" i="10"/>
  <c r="L26" i="10" l="1"/>
  <c r="K26" i="10"/>
  <c r="J27" i="10"/>
  <c r="L27" i="10" l="1"/>
  <c r="J28" i="10"/>
  <c r="K27" i="10"/>
  <c r="J29" i="10" l="1"/>
  <c r="L28" i="10"/>
  <c r="K28" i="10"/>
  <c r="K29" i="10" l="1"/>
  <c r="L29" i="10"/>
  <c r="J30" i="10"/>
  <c r="J31" i="10" l="1"/>
  <c r="L30" i="10"/>
  <c r="K30" i="10"/>
  <c r="J32" i="10" l="1"/>
  <c r="K31" i="10"/>
  <c r="L31" i="10"/>
  <c r="J33" i="10" l="1"/>
  <c r="L32" i="10"/>
  <c r="K32" i="10"/>
  <c r="K33" i="10" l="1"/>
  <c r="J34" i="10"/>
  <c r="L33" i="10"/>
  <c r="J35" i="10" l="1"/>
  <c r="K34" i="10"/>
  <c r="L34" i="10"/>
  <c r="J36" i="10" l="1"/>
  <c r="L35" i="10"/>
  <c r="K35" i="10"/>
  <c r="J37" i="10" l="1"/>
  <c r="K36" i="10"/>
  <c r="L36" i="10"/>
  <c r="J38" i="10" l="1"/>
  <c r="L37" i="10"/>
  <c r="K37" i="10"/>
  <c r="J39" i="10" l="1"/>
  <c r="J5" i="11" s="1"/>
  <c r="L38" i="10"/>
  <c r="K38" i="10"/>
  <c r="K5" i="11" l="1"/>
  <c r="J8" i="11"/>
  <c r="L5" i="11"/>
  <c r="L39" i="10"/>
  <c r="K39" i="10"/>
  <c r="K8" i="11" l="1"/>
  <c r="J9" i="11"/>
  <c r="L8" i="11"/>
  <c r="K9" i="11" l="1"/>
  <c r="J10" i="11"/>
  <c r="L9" i="11"/>
  <c r="K10" i="11" l="1"/>
  <c r="J11" i="11"/>
  <c r="L10" i="11"/>
  <c r="K11" i="11" l="1"/>
  <c r="L11" i="11"/>
  <c r="J12" i="11"/>
  <c r="J13" i="11" l="1"/>
  <c r="K12" i="11"/>
  <c r="L12" i="11"/>
  <c r="K13" i="11" l="1"/>
  <c r="J14" i="11"/>
  <c r="L13" i="11"/>
  <c r="K14" i="11" l="1"/>
  <c r="J15" i="11"/>
  <c r="L14" i="11"/>
  <c r="L15" i="11" l="1"/>
  <c r="K15" i="11"/>
  <c r="J16" i="11"/>
  <c r="L16" i="11" l="1"/>
  <c r="K16" i="11"/>
  <c r="J17" i="11"/>
  <c r="J18" i="11" l="1"/>
  <c r="L17" i="11"/>
  <c r="K17" i="11"/>
  <c r="J19" i="11" l="1"/>
  <c r="K18" i="11"/>
  <c r="L18" i="11"/>
  <c r="K19" i="11" l="1"/>
  <c r="J20" i="11"/>
  <c r="L19" i="11"/>
  <c r="J21" i="11" l="1"/>
  <c r="K20" i="11"/>
  <c r="L20" i="11"/>
  <c r="L21" i="11" l="1"/>
  <c r="J22" i="11"/>
  <c r="K21" i="11"/>
  <c r="L22" i="11" l="1"/>
  <c r="K22" i="11"/>
  <c r="J23" i="11"/>
  <c r="L23" i="11" l="1"/>
  <c r="J24" i="11"/>
  <c r="K23" i="11"/>
  <c r="L24" i="11" l="1"/>
  <c r="J25" i="11"/>
  <c r="K24" i="11"/>
  <c r="L25" i="11" l="1"/>
  <c r="K25" i="11"/>
  <c r="J26" i="11"/>
  <c r="L26" i="11" l="1"/>
  <c r="K26" i="11"/>
  <c r="J27" i="11"/>
  <c r="J28" i="11" l="1"/>
  <c r="L27" i="11"/>
  <c r="K27" i="11"/>
  <c r="L28" i="11" l="1"/>
  <c r="K28" i="11"/>
  <c r="J29" i="11"/>
  <c r="J30" i="11" l="1"/>
  <c r="L29" i="11"/>
  <c r="K29" i="11"/>
  <c r="L30" i="11" l="1"/>
  <c r="K30" i="11"/>
  <c r="J31" i="11"/>
  <c r="K31" i="11" l="1"/>
  <c r="J32" i="11"/>
  <c r="L31" i="11"/>
  <c r="L32" i="11" l="1"/>
  <c r="K32" i="11"/>
  <c r="J33" i="11"/>
  <c r="J34" i="11" l="1"/>
  <c r="L33" i="11"/>
  <c r="K33" i="11"/>
  <c r="K34" i="11" l="1"/>
  <c r="L34" i="11"/>
  <c r="J35" i="11"/>
  <c r="J36" i="11" l="1"/>
  <c r="L35" i="11"/>
  <c r="K35" i="11"/>
  <c r="L36" i="11" l="1"/>
  <c r="J37" i="11"/>
  <c r="J38" i="11" s="1"/>
  <c r="J5" i="12" s="1"/>
  <c r="K36" i="11"/>
  <c r="L37" i="11" l="1"/>
  <c r="K37" i="11"/>
  <c r="K38" i="11" l="1"/>
  <c r="L38" i="11"/>
  <c r="J8" i="12"/>
  <c r="K5" i="12"/>
  <c r="L5" i="12"/>
  <c r="J9" i="12" l="1"/>
  <c r="K8" i="12"/>
  <c r="L8" i="12"/>
  <c r="L9" i="12" l="1"/>
  <c r="J10" i="12"/>
  <c r="K9" i="12"/>
  <c r="J11" i="12" l="1"/>
  <c r="L10" i="12"/>
  <c r="K10" i="12"/>
  <c r="K11" i="12" l="1"/>
  <c r="J12" i="12"/>
  <c r="L11" i="12"/>
  <c r="K12" i="12" l="1"/>
  <c r="J13" i="12"/>
  <c r="L12" i="12"/>
  <c r="K13" i="12" l="1"/>
  <c r="L13" i="12"/>
  <c r="J14" i="12"/>
  <c r="L14" i="12" l="1"/>
  <c r="K14" i="12"/>
  <c r="J15" i="12"/>
  <c r="K15" i="12" l="1"/>
  <c r="J16" i="12"/>
  <c r="L15" i="12"/>
  <c r="L16" i="12" l="1"/>
  <c r="J17" i="12"/>
  <c r="K16" i="12"/>
  <c r="L17" i="12" l="1"/>
  <c r="J18" i="12"/>
  <c r="K17" i="12"/>
  <c r="K18" i="12" l="1"/>
  <c r="L18" i="12"/>
  <c r="J19" i="12"/>
  <c r="J20" i="12" l="1"/>
  <c r="L19" i="12"/>
  <c r="K19" i="12"/>
  <c r="L20" i="12" l="1"/>
  <c r="K20" i="12"/>
  <c r="J21" i="12"/>
  <c r="L21" i="12" l="1"/>
  <c r="J22" i="12"/>
  <c r="K21" i="12"/>
  <c r="K22" i="12" l="1"/>
  <c r="J23" i="12"/>
  <c r="L22" i="12"/>
  <c r="L23" i="12" l="1"/>
  <c r="K23" i="12"/>
  <c r="J24" i="12"/>
  <c r="L24" i="12" l="1"/>
  <c r="K24" i="12"/>
  <c r="J25" i="12"/>
  <c r="L25" i="12" l="1"/>
  <c r="J26" i="12"/>
  <c r="K25" i="12"/>
  <c r="J27" i="12" l="1"/>
  <c r="K26" i="12"/>
  <c r="L26" i="12"/>
  <c r="K27" i="12" l="1"/>
  <c r="L27" i="12"/>
  <c r="J28" i="12"/>
  <c r="J29" i="12" l="1"/>
  <c r="K28" i="12"/>
  <c r="L28" i="12"/>
  <c r="L29" i="12" l="1"/>
  <c r="J30" i="12"/>
  <c r="K29" i="12"/>
  <c r="J31" i="12" l="1"/>
  <c r="L30" i="12"/>
  <c r="K30" i="12"/>
  <c r="J32" i="12" l="1"/>
  <c r="K31" i="12"/>
  <c r="L31" i="12"/>
  <c r="L32" i="12" l="1"/>
  <c r="K32" i="12"/>
  <c r="J33" i="12"/>
  <c r="L33" i="12" l="1"/>
  <c r="K33" i="12"/>
  <c r="J34" i="12"/>
  <c r="K34" i="12" l="1"/>
  <c r="L34" i="12"/>
  <c r="J35" i="12"/>
  <c r="J36" i="12" l="1"/>
  <c r="K35" i="12"/>
  <c r="L35" i="12"/>
  <c r="J37" i="12" l="1"/>
  <c r="L36" i="12"/>
  <c r="K36" i="12"/>
  <c r="J38" i="12" l="1"/>
  <c r="L37" i="12"/>
  <c r="K37" i="12"/>
  <c r="L39" i="12" l="1"/>
  <c r="K39" i="12"/>
  <c r="J39" i="12"/>
  <c r="L38" i="12"/>
  <c r="K38" i="12"/>
  <c r="E5" i="2"/>
  <c r="I5" i="2"/>
  <c r="A8" i="2" l="1"/>
  <c r="B8" i="2" s="1"/>
  <c r="A10" i="2"/>
  <c r="B10" i="2" s="1"/>
  <c r="A9" i="2"/>
  <c r="B9" i="2" s="1"/>
  <c r="A11" i="2"/>
  <c r="A12" i="2"/>
  <c r="B12" i="2" s="1"/>
  <c r="A34" i="2"/>
  <c r="B34" i="2" s="1"/>
  <c r="A24" i="2"/>
  <c r="B24" i="2" s="1"/>
  <c r="B11" i="2"/>
  <c r="A36" i="2"/>
  <c r="B36" i="2" s="1"/>
  <c r="A26" i="2"/>
  <c r="B26" i="2" s="1"/>
  <c r="A13" i="2"/>
  <c r="B13" i="2" s="1"/>
  <c r="A21" i="2"/>
  <c r="B21" i="2" s="1"/>
  <c r="A29" i="2"/>
  <c r="B29" i="2" s="1"/>
  <c r="A20" i="2"/>
  <c r="B20" i="2" s="1"/>
  <c r="A14" i="2"/>
  <c r="B14" i="2" s="1"/>
  <c r="A33" i="2"/>
  <c r="B33" i="2" s="1"/>
  <c r="A15" i="2"/>
  <c r="B15" i="2" s="1"/>
  <c r="A30" i="2"/>
  <c r="B30" i="2" s="1"/>
  <c r="A31" i="2"/>
  <c r="B31" i="2" s="1"/>
  <c r="A28" i="2"/>
  <c r="B28" i="2" s="1"/>
  <c r="A18" i="2"/>
  <c r="B18" i="2" s="1"/>
  <c r="A17" i="2"/>
  <c r="B17" i="2" s="1"/>
  <c r="A16" i="2"/>
  <c r="B16" i="2" s="1"/>
  <c r="A27" i="2"/>
  <c r="B27" i="2" s="1"/>
  <c r="A25" i="2"/>
  <c r="B25" i="2" s="1"/>
  <c r="A32" i="2"/>
  <c r="B32" i="2" s="1"/>
  <c r="A22" i="2"/>
  <c r="B22" i="2" s="1"/>
  <c r="A19" i="2"/>
  <c r="B19" i="2" s="1"/>
  <c r="A23" i="2"/>
  <c r="B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100-000001000000}">
      <text>
        <r>
          <rPr>
            <sz val="9"/>
            <color indexed="81"/>
            <rFont val="Tahoma"/>
            <family val="2"/>
          </rPr>
          <t>Ändra start- och sluttid i cellerna G5 och I5 om du arbetar deltid.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A00-000001000000}">
      <text>
        <r>
          <rPr>
            <sz val="9"/>
            <color indexed="81"/>
            <rFont val="Tahoma"/>
            <family val="2"/>
          </rPr>
          <t>Ändra start- och sluttid i cellerna G5 och I5 om du arbetar deltid.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B00-000001000000}">
      <text>
        <r>
          <rPr>
            <sz val="9"/>
            <color indexed="81"/>
            <rFont val="Tahoma"/>
            <family val="2"/>
          </rPr>
          <t>Ändra start- och sluttid i cellerna G5 och I5 om du arbetar deltid.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C00-000001000000}">
      <text>
        <r>
          <rPr>
            <sz val="9"/>
            <color indexed="81"/>
            <rFont val="Tahoma"/>
            <family val="2"/>
          </rPr>
          <t>Ändra start- och sluttid i cellerna G5 och I5 om du arbetar deltid.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200-000001000000}">
      <text>
        <r>
          <rPr>
            <sz val="9"/>
            <color indexed="81"/>
            <rFont val="Tahoma"/>
            <family val="2"/>
          </rPr>
          <t>Ändra start- och sluttid i cellerna G5 och I5 om du arbetar deltid.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300-000001000000}">
      <text>
        <r>
          <rPr>
            <sz val="9"/>
            <color indexed="81"/>
            <rFont val="Tahoma"/>
            <family val="2"/>
          </rPr>
          <t>Ändra start- och sluttid i cellerna G5 och I5 om du arbetar deltid.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400-000001000000}">
      <text>
        <r>
          <rPr>
            <sz val="9"/>
            <color indexed="81"/>
            <rFont val="Tahoma"/>
            <family val="2"/>
          </rPr>
          <t>Ändra start- och sluttid i cellerna G5 och I5 om du arbetar deltid.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500-000001000000}">
      <text>
        <r>
          <rPr>
            <sz val="9"/>
            <color indexed="81"/>
            <rFont val="Tahoma"/>
            <family val="2"/>
          </rPr>
          <t>Ändra start- och sluttid i cellerna G5 och I5 om du arbetar deltid.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600-000001000000}">
      <text>
        <r>
          <rPr>
            <sz val="9"/>
            <color indexed="81"/>
            <rFont val="Tahoma"/>
            <family val="2"/>
          </rPr>
          <t>Ändra start- och sluttid i cellerna G5 och I5 om du arbetar deltid.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700-000001000000}">
      <text>
        <r>
          <rPr>
            <sz val="9"/>
            <color indexed="81"/>
            <rFont val="Tahoma"/>
            <family val="2"/>
          </rPr>
          <t>Ändra start- och sluttid i cellerna G5 och I5 om du arbetar deltid.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800-000001000000}">
      <text>
        <r>
          <rPr>
            <sz val="9"/>
            <color indexed="81"/>
            <rFont val="Tahoma"/>
            <family val="2"/>
          </rPr>
          <t>Ändra start- och sluttid i cellerna G5 och I5 om du arbetar deltid.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900-000001000000}">
      <text>
        <r>
          <rPr>
            <sz val="9"/>
            <color indexed="81"/>
            <rFont val="Tahoma"/>
            <family val="2"/>
          </rPr>
          <t>Ändra start- och sluttid i cellerna G5 och I5 om du arbetar deltid.</t>
        </r>
      </text>
    </comment>
  </commentList>
</comments>
</file>

<file path=xl/sharedStrings.xml><?xml version="1.0" encoding="utf-8"?>
<sst xmlns="http://schemas.openxmlformats.org/spreadsheetml/2006/main" count="273" uniqueCount="39">
  <si>
    <t>Namn och telefon</t>
  </si>
  <si>
    <t>Må-Fr</t>
  </si>
  <si>
    <t>Arb tid</t>
  </si>
  <si>
    <t>Start</t>
  </si>
  <si>
    <t>Lunch</t>
  </si>
  <si>
    <t>Slut</t>
  </si>
  <si>
    <t>Ingående saldo</t>
  </si>
  <si>
    <t>Dag</t>
  </si>
  <si>
    <t>Förändr</t>
  </si>
  <si>
    <t>Dagssaldo</t>
  </si>
  <si>
    <t xml:space="preserve"> Ackumulerat saldo</t>
  </si>
  <si>
    <t>Utgående saldo</t>
  </si>
  <si>
    <t>Arb min</t>
  </si>
  <si>
    <t>Tidr</t>
  </si>
  <si>
    <t>Ing saldo (min)</t>
  </si>
  <si>
    <t xml:space="preserve">  År-mån</t>
  </si>
  <si>
    <t xml:space="preserve"> Tjg-dagar</t>
  </si>
  <si>
    <t xml:space="preserve">  Deltid</t>
  </si>
  <si>
    <t>Ingående saldo i minuter i flik Jan, cell I5.</t>
  </si>
  <si>
    <t>Ditt namn i flik Jan, cell D3.</t>
  </si>
  <si>
    <t>Aktuellt år i flik Jan, cell J3.</t>
  </si>
  <si>
    <t xml:space="preserve">Fyll i normalarbetstid i alla blad, </t>
  </si>
  <si>
    <t xml:space="preserve">Börja med att fylla i några uppgifter i januarifliken. </t>
  </si>
  <si>
    <t>Dessa behöver bara fyllas i en gång för hela året.</t>
  </si>
  <si>
    <t>Extra lång lunch</t>
  </si>
  <si>
    <t>Ange eventuell förändring i minuter kolumn D (Förändr).</t>
  </si>
  <si>
    <t>Kolumn L kan avändas till kommentarer.</t>
  </si>
  <si>
    <t>Instruktion</t>
  </si>
  <si>
    <t xml:space="preserve">Ange när du kom till jobbet i kolumn E (Start) i formatet TT:MM. </t>
  </si>
  <si>
    <t>Ange på samma sätt när du gick hem i kolumn G (Slut).</t>
  </si>
  <si>
    <t>www.vivekasfiffigamallar.se</t>
  </si>
  <si>
    <t>Veckodag</t>
  </si>
  <si>
    <t>Ändra start- och sluttid i cellerna G5 och I5 om du arbetar deltid.</t>
  </si>
  <si>
    <t>Halvdag</t>
  </si>
  <si>
    <t>Redigering</t>
  </si>
  <si>
    <t>Flikarna är skrivskyddade i de celler som normalt inte behöver ändras. Skyddet har inget lösenord så om ni vill ändra på något så är det bara att ta bort skyddet via fliken Granska och "Ta bort bladets skydd". 
De celler som ska vara skrivbara när fliken är skyddad måste "avbockas" via fliken Start, Välj Format och sedan Formatera celler. (Eller ännu enklare, Markera aktuella celler och Högerklicka och välj Formatera celler.) 
Välj fliken Skydd, bocka av Låst.</t>
  </si>
  <si>
    <t>Start i cell G5 (Fstart), Lunch i cell H5 (Lunch) och Slut i cell I5 (Fslut).</t>
  </si>
  <si>
    <t>Sommartid slut</t>
  </si>
  <si>
    <t>Sommartid börjar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</si>
</sst>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min&quot;"/>
    <numFmt numFmtId="165" formatCode="&quot;+&quot;0&quot; min&quot;;&quot;-&quot;0&quot; min&quot;"/>
    <numFmt numFmtId="166" formatCode="00"/>
  </numFmts>
  <fonts count="11" x14ac:knownFonts="1">
    <font>
      <sz val="8"/>
      <name val="MS Sans Serif"/>
    </font>
    <font>
      <sz val="8"/>
      <name val="MS Sans Serif"/>
      <family val="2"/>
    </font>
    <font>
      <sz val="8"/>
      <name val="Arial"/>
      <family val="2"/>
    </font>
    <font>
      <b/>
      <sz val="14"/>
      <name val="Arial"/>
      <family val="2"/>
    </font>
    <font>
      <b/>
      <sz val="8"/>
      <name val="Arial"/>
      <family val="2"/>
    </font>
    <font>
      <sz val="10"/>
      <name val="Arial"/>
      <family val="2"/>
    </font>
    <font>
      <sz val="11"/>
      <name val="Arial"/>
      <family val="2"/>
    </font>
    <font>
      <b/>
      <sz val="10"/>
      <name val="Arial"/>
      <family val="2"/>
    </font>
    <font>
      <u/>
      <sz val="8"/>
      <color theme="10"/>
      <name val="MS Sans Serif"/>
    </font>
    <font>
      <u/>
      <sz val="10"/>
      <color theme="10"/>
      <name val="Arial"/>
      <family val="2"/>
    </font>
    <font>
      <sz val="9"/>
      <color indexed="81"/>
      <name val="Tahoma"/>
      <family val="2"/>
    </font>
  </fonts>
  <fills count="5">
    <fill>
      <patternFill patternType="none"/>
    </fill>
    <fill>
      <patternFill patternType="gray125"/>
    </fill>
    <fill>
      <patternFill patternType="solid">
        <fgColor rgb="FFFFFFE7"/>
        <bgColor indexed="64"/>
      </patternFill>
    </fill>
    <fill>
      <patternFill patternType="solid">
        <fgColor theme="9" tint="0.79998168889431442"/>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2" fillId="0" borderId="0" xfId="0" applyFont="1"/>
    <xf numFmtId="4" fontId="2" fillId="0" borderId="0" xfId="0" applyNumberFormat="1" applyFont="1"/>
    <xf numFmtId="0" fontId="3" fillId="0" borderId="0" xfId="0" applyFont="1" applyAlignment="1">
      <alignment vertical="center"/>
    </xf>
    <xf numFmtId="0" fontId="4" fillId="0" borderId="1" xfId="0" applyFont="1" applyBorder="1"/>
    <xf numFmtId="0" fontId="2" fillId="0" borderId="2" xfId="0" applyFont="1" applyBorder="1"/>
    <xf numFmtId="0" fontId="2" fillId="0" borderId="3" xfId="0" applyFont="1" applyBorder="1"/>
    <xf numFmtId="0" fontId="4" fillId="0" borderId="0" xfId="0" applyFont="1"/>
    <xf numFmtId="0" fontId="4" fillId="0" borderId="0" xfId="0" applyFont="1" applyAlignment="1">
      <alignment horizontal="right"/>
    </xf>
    <xf numFmtId="20" fontId="2" fillId="0" borderId="0" xfId="0" applyNumberFormat="1" applyFont="1"/>
    <xf numFmtId="20" fontId="4" fillId="0" borderId="0" xfId="0" applyNumberFormat="1" applyFont="1"/>
    <xf numFmtId="20" fontId="2" fillId="0" borderId="4" xfId="0" applyNumberFormat="1" applyFont="1" applyBorder="1"/>
    <xf numFmtId="20" fontId="2" fillId="0" borderId="4" xfId="0" applyNumberFormat="1" applyFont="1" applyBorder="1" applyProtection="1">
      <protection locked="0"/>
    </xf>
    <xf numFmtId="164" fontId="2" fillId="0" borderId="4" xfId="0" applyNumberFormat="1" applyFont="1" applyBorder="1" applyProtection="1">
      <protection locked="0"/>
    </xf>
    <xf numFmtId="164" fontId="4" fillId="0" borderId="4" xfId="0" applyNumberFormat="1" applyFont="1" applyBorder="1" applyProtection="1">
      <protection locked="0"/>
    </xf>
    <xf numFmtId="0" fontId="2" fillId="0" borderId="8" xfId="0" applyFont="1" applyBorder="1"/>
    <xf numFmtId="166" fontId="2" fillId="0" borderId="9" xfId="0" applyNumberFormat="1" applyFont="1" applyBorder="1" applyAlignment="1">
      <alignment horizontal="left"/>
    </xf>
    <xf numFmtId="4" fontId="4" fillId="0" borderId="0" xfId="0" applyNumberFormat="1" applyFont="1"/>
    <xf numFmtId="0" fontId="4" fillId="0" borderId="0" xfId="0" applyFont="1" applyAlignment="1">
      <alignment horizontal="center"/>
    </xf>
    <xf numFmtId="165" fontId="2" fillId="0" borderId="23" xfId="0" applyNumberFormat="1" applyFont="1" applyBorder="1"/>
    <xf numFmtId="4" fontId="2" fillId="0" borderId="24" xfId="0" applyNumberFormat="1" applyFont="1" applyBorder="1"/>
    <xf numFmtId="165" fontId="5" fillId="0" borderId="11" xfId="0" applyNumberFormat="1" applyFont="1" applyBorder="1" applyProtection="1">
      <protection locked="0"/>
    </xf>
    <xf numFmtId="20" fontId="5" fillId="0" borderId="17" xfId="0" applyNumberFormat="1" applyFont="1" applyBorder="1" applyProtection="1">
      <protection locked="0"/>
    </xf>
    <xf numFmtId="164" fontId="5" fillId="0" borderId="11" xfId="0" applyNumberFormat="1" applyFont="1" applyBorder="1" applyProtection="1">
      <protection locked="0"/>
    </xf>
    <xf numFmtId="20" fontId="5" fillId="0" borderId="20" xfId="0" applyNumberFormat="1" applyFont="1" applyBorder="1" applyProtection="1">
      <protection locked="0"/>
    </xf>
    <xf numFmtId="165" fontId="2" fillId="0" borderId="11" xfId="0" applyNumberFormat="1" applyFont="1" applyBorder="1" applyProtection="1">
      <protection locked="0"/>
    </xf>
    <xf numFmtId="164" fontId="4" fillId="0" borderId="17" xfId="0" applyNumberFormat="1" applyFont="1" applyBorder="1"/>
    <xf numFmtId="0" fontId="2" fillId="0" borderId="11" xfId="0" applyFont="1" applyBorder="1"/>
    <xf numFmtId="166" fontId="2" fillId="0" borderId="12" xfId="0" applyNumberFormat="1" applyFont="1" applyBorder="1" applyAlignment="1">
      <alignment horizontal="left"/>
    </xf>
    <xf numFmtId="0" fontId="2" fillId="0" borderId="0" xfId="0" applyFont="1" applyProtection="1">
      <protection locked="0"/>
    </xf>
    <xf numFmtId="165" fontId="2" fillId="0" borderId="25" xfId="0" applyNumberFormat="1" applyFont="1" applyBorder="1"/>
    <xf numFmtId="4" fontId="2" fillId="0" borderId="26" xfId="0" applyNumberFormat="1" applyFont="1" applyBorder="1"/>
    <xf numFmtId="165" fontId="5" fillId="0" borderId="13" xfId="0" applyNumberFormat="1" applyFont="1" applyBorder="1" applyProtection="1">
      <protection locked="0"/>
    </xf>
    <xf numFmtId="20" fontId="5" fillId="0" borderId="18" xfId="0" applyNumberFormat="1" applyFont="1" applyBorder="1" applyProtection="1">
      <protection locked="0"/>
    </xf>
    <xf numFmtId="164" fontId="5" fillId="0" borderId="13" xfId="0" applyNumberFormat="1" applyFont="1" applyBorder="1" applyProtection="1">
      <protection locked="0"/>
    </xf>
    <xf numFmtId="20" fontId="5" fillId="0" borderId="21" xfId="0" applyNumberFormat="1" applyFont="1" applyBorder="1" applyProtection="1">
      <protection locked="0"/>
    </xf>
    <xf numFmtId="165" fontId="2" fillId="0" borderId="13" xfId="0" applyNumberFormat="1" applyFont="1" applyBorder="1"/>
    <xf numFmtId="164" fontId="4" fillId="0" borderId="18" xfId="0" applyNumberFormat="1" applyFont="1" applyBorder="1"/>
    <xf numFmtId="0" fontId="2" fillId="0" borderId="13" xfId="0" applyFont="1" applyBorder="1"/>
    <xf numFmtId="166" fontId="2" fillId="0" borderId="14" xfId="0" applyNumberFormat="1" applyFont="1" applyBorder="1" applyAlignment="1">
      <alignment horizontal="left"/>
    </xf>
    <xf numFmtId="165" fontId="2" fillId="0" borderId="27" xfId="0" applyNumberFormat="1" applyFont="1" applyBorder="1"/>
    <xf numFmtId="4" fontId="2" fillId="0" borderId="28" xfId="0" applyNumberFormat="1" applyFont="1" applyBorder="1"/>
    <xf numFmtId="165" fontId="5" fillId="0" borderId="6" xfId="0" applyNumberFormat="1" applyFont="1" applyBorder="1" applyProtection="1">
      <protection locked="0"/>
    </xf>
    <xf numFmtId="20" fontId="5" fillId="0" borderId="19" xfId="0" applyNumberFormat="1" applyFont="1" applyBorder="1" applyProtection="1">
      <protection locked="0"/>
    </xf>
    <xf numFmtId="164" fontId="5" fillId="0" borderId="6" xfId="0" applyNumberFormat="1" applyFont="1" applyBorder="1" applyProtection="1">
      <protection locked="0"/>
    </xf>
    <xf numFmtId="20" fontId="5" fillId="0" borderId="22" xfId="0" applyNumberFormat="1" applyFont="1" applyBorder="1" applyProtection="1">
      <protection locked="0"/>
    </xf>
    <xf numFmtId="165" fontId="2" fillId="0" borderId="6" xfId="0" applyNumberFormat="1" applyFont="1" applyBorder="1" applyProtection="1">
      <protection locked="0"/>
    </xf>
    <xf numFmtId="164" fontId="4" fillId="0" borderId="19" xfId="0" applyNumberFormat="1" applyFont="1" applyBorder="1"/>
    <xf numFmtId="0" fontId="2" fillId="0" borderId="6" xfId="0" applyFont="1" applyBorder="1"/>
    <xf numFmtId="166" fontId="2" fillId="0" borderId="7" xfId="0" applyNumberFormat="1" applyFont="1" applyBorder="1" applyAlignment="1">
      <alignment horizontal="left"/>
    </xf>
    <xf numFmtId="164" fontId="4" fillId="0" borderId="8" xfId="0" applyNumberFormat="1" applyFont="1" applyBorder="1"/>
    <xf numFmtId="0" fontId="2" fillId="0" borderId="10" xfId="0" applyFont="1" applyBorder="1"/>
    <xf numFmtId="165" fontId="2" fillId="0" borderId="29" xfId="0" applyNumberFormat="1" applyFont="1" applyBorder="1"/>
    <xf numFmtId="165" fontId="5" fillId="0" borderId="31" xfId="0" applyNumberFormat="1" applyFont="1" applyBorder="1" applyProtection="1">
      <protection locked="0"/>
    </xf>
    <xf numFmtId="20" fontId="5" fillId="0" borderId="32" xfId="0" applyNumberFormat="1" applyFont="1" applyBorder="1" applyProtection="1">
      <protection locked="0"/>
    </xf>
    <xf numFmtId="164" fontId="5" fillId="0" borderId="31" xfId="0" applyNumberFormat="1" applyFont="1" applyBorder="1" applyProtection="1">
      <protection locked="0"/>
    </xf>
    <xf numFmtId="20" fontId="5" fillId="0" borderId="33" xfId="0" applyNumberFormat="1" applyFont="1" applyBorder="1" applyProtection="1">
      <protection locked="0"/>
    </xf>
    <xf numFmtId="165" fontId="2" fillId="0" borderId="33" xfId="0" applyNumberFormat="1" applyFont="1" applyBorder="1"/>
    <xf numFmtId="0" fontId="6" fillId="0" borderId="0" xfId="0" applyFont="1" applyAlignment="1">
      <alignment vertical="center"/>
    </xf>
    <xf numFmtId="4" fontId="6" fillId="0" borderId="0" xfId="0" applyNumberFormat="1" applyFont="1" applyAlignment="1">
      <alignment vertical="center"/>
    </xf>
    <xf numFmtId="0" fontId="6" fillId="0" borderId="5" xfId="0" applyFont="1" applyBorder="1" applyAlignment="1">
      <alignment vertical="center"/>
    </xf>
    <xf numFmtId="0" fontId="6" fillId="0" borderId="6" xfId="0" applyFont="1" applyBorder="1" applyAlignment="1" applyProtection="1">
      <alignment vertical="center"/>
      <protection locked="0"/>
    </xf>
    <xf numFmtId="0" fontId="6" fillId="0" borderId="6" xfId="0" applyFont="1" applyBorder="1" applyAlignment="1">
      <alignment vertical="center"/>
    </xf>
    <xf numFmtId="0" fontId="6" fillId="0" borderId="7" xfId="0" applyFont="1" applyBorder="1" applyAlignment="1">
      <alignment vertical="center"/>
    </xf>
    <xf numFmtId="9" fontId="6" fillId="0" borderId="5"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66" fontId="6" fillId="0" borderId="5" xfId="0" applyNumberFormat="1" applyFont="1" applyBorder="1" applyAlignment="1" applyProtection="1">
      <alignment vertical="center"/>
      <protection locked="0"/>
    </xf>
    <xf numFmtId="166" fontId="6" fillId="0" borderId="7" xfId="0" applyNumberFormat="1" applyFont="1" applyBorder="1" applyAlignment="1" applyProtection="1">
      <alignment horizontal="left" vertical="center"/>
      <protection locked="0"/>
    </xf>
    <xf numFmtId="164" fontId="4" fillId="2" borderId="4" xfId="0" applyNumberFormat="1" applyFont="1" applyFill="1" applyBorder="1" applyProtection="1">
      <protection locked="0"/>
    </xf>
    <xf numFmtId="0" fontId="6" fillId="2" borderId="6" xfId="0" applyFont="1" applyFill="1" applyBorder="1" applyAlignment="1" applyProtection="1">
      <alignment vertical="center"/>
      <protection locked="0"/>
    </xf>
    <xf numFmtId="0" fontId="6" fillId="2" borderId="6" xfId="0" applyFont="1" applyFill="1" applyBorder="1" applyAlignment="1">
      <alignment vertical="center"/>
    </xf>
    <xf numFmtId="0" fontId="6" fillId="2" borderId="5" xfId="0" applyFont="1" applyFill="1" applyBorder="1" applyAlignment="1" applyProtection="1">
      <alignment vertical="center"/>
      <protection locked="0"/>
    </xf>
    <xf numFmtId="0" fontId="5" fillId="0" borderId="0" xfId="0" applyFont="1"/>
    <xf numFmtId="0" fontId="7" fillId="0" borderId="0" xfId="0" applyFont="1"/>
    <xf numFmtId="0" fontId="9" fillId="0" borderId="0" xfId="1" applyFont="1"/>
    <xf numFmtId="3" fontId="2" fillId="0" borderId="0" xfId="0" applyNumberFormat="1" applyFont="1"/>
    <xf numFmtId="3" fontId="2" fillId="0" borderId="0" xfId="0" applyNumberFormat="1" applyFont="1" applyAlignment="1">
      <alignment horizontal="center"/>
    </xf>
    <xf numFmtId="0" fontId="2" fillId="0" borderId="0" xfId="0" applyFont="1" applyAlignment="1">
      <alignment horizontal="center"/>
    </xf>
    <xf numFmtId="14" fontId="2" fillId="0" borderId="15" xfId="0" applyNumberFormat="1" applyFont="1" applyBorder="1" applyAlignment="1">
      <alignment horizontal="center"/>
    </xf>
    <xf numFmtId="14" fontId="2" fillId="0" borderId="16" xfId="0" applyNumberFormat="1" applyFont="1" applyBorder="1" applyAlignment="1">
      <alignment horizontal="center"/>
    </xf>
    <xf numFmtId="165" fontId="2" fillId="0" borderId="34" xfId="0" applyNumberFormat="1" applyFont="1" applyBorder="1"/>
    <xf numFmtId="165" fontId="2" fillId="0" borderId="0" xfId="0" applyNumberFormat="1" applyFont="1"/>
    <xf numFmtId="14" fontId="2" fillId="0" borderId="30" xfId="0" applyNumberFormat="1" applyFont="1" applyBorder="1" applyAlignment="1">
      <alignment horizontal="center"/>
    </xf>
    <xf numFmtId="4" fontId="2" fillId="0" borderId="2" xfId="0" applyNumberFormat="1" applyFont="1" applyBorder="1"/>
    <xf numFmtId="14" fontId="2" fillId="0" borderId="2" xfId="0" applyNumberFormat="1" applyFont="1" applyBorder="1" applyAlignment="1">
      <alignment horizontal="center"/>
    </xf>
    <xf numFmtId="14" fontId="2" fillId="0" borderId="26" xfId="0" applyNumberFormat="1" applyFont="1" applyBorder="1" applyAlignment="1">
      <alignment horizontal="center" vertical="center"/>
    </xf>
    <xf numFmtId="4" fontId="2" fillId="0" borderId="35" xfId="0" applyNumberFormat="1" applyFont="1" applyBorder="1"/>
    <xf numFmtId="14" fontId="2" fillId="0" borderId="36" xfId="0" applyNumberFormat="1" applyFont="1" applyBorder="1" applyAlignment="1">
      <alignment horizontal="center"/>
    </xf>
    <xf numFmtId="165" fontId="5" fillId="0" borderId="0" xfId="0" applyNumberFormat="1" applyFont="1" applyProtection="1">
      <protection locked="0"/>
    </xf>
    <xf numFmtId="20" fontId="5" fillId="0" borderId="37" xfId="0" applyNumberFormat="1" applyFont="1" applyBorder="1" applyProtection="1">
      <protection locked="0"/>
    </xf>
    <xf numFmtId="164" fontId="5" fillId="0" borderId="0" xfId="0" applyNumberFormat="1" applyFont="1" applyProtection="1">
      <protection locked="0"/>
    </xf>
    <xf numFmtId="20" fontId="5" fillId="0" borderId="38" xfId="0" applyNumberFormat="1" applyFont="1" applyBorder="1" applyProtection="1">
      <protection locked="0"/>
    </xf>
    <xf numFmtId="164" fontId="4" fillId="0" borderId="37" xfId="0" applyNumberFormat="1" applyFont="1" applyBorder="1"/>
    <xf numFmtId="166" fontId="2" fillId="0" borderId="39" xfId="0" applyNumberFormat="1" applyFont="1" applyBorder="1" applyAlignment="1">
      <alignment horizontal="left"/>
    </xf>
    <xf numFmtId="165" fontId="2" fillId="0" borderId="2" xfId="0" applyNumberFormat="1" applyFont="1" applyBorder="1"/>
    <xf numFmtId="0" fontId="4" fillId="0" borderId="2" xfId="0" applyFont="1" applyBorder="1" applyAlignment="1">
      <alignment horizontal="right"/>
    </xf>
    <xf numFmtId="0" fontId="7" fillId="0" borderId="0" xfId="0" applyFont="1" applyAlignment="1">
      <alignment vertical="top" wrapText="1" readingOrder="1"/>
    </xf>
    <xf numFmtId="0" fontId="5" fillId="0" borderId="0" xfId="0" applyFont="1" applyAlignment="1">
      <alignment vertical="top" wrapText="1" readingOrder="1"/>
    </xf>
    <xf numFmtId="14" fontId="2" fillId="0" borderId="24" xfId="0" applyNumberFormat="1" applyFont="1" applyBorder="1" applyAlignment="1">
      <alignment horizontal="center" vertical="center"/>
    </xf>
    <xf numFmtId="14" fontId="2" fillId="3" borderId="24" xfId="0" applyNumberFormat="1" applyFont="1" applyFill="1" applyBorder="1" applyAlignment="1">
      <alignment horizontal="center" vertical="center"/>
    </xf>
    <xf numFmtId="14" fontId="2" fillId="3" borderId="26" xfId="0" applyNumberFormat="1" applyFont="1" applyFill="1" applyBorder="1" applyAlignment="1">
      <alignment horizontal="center" vertical="center"/>
    </xf>
    <xf numFmtId="14" fontId="2" fillId="4" borderId="26" xfId="0" applyNumberFormat="1" applyFont="1" applyFill="1" applyBorder="1" applyAlignment="1">
      <alignment horizontal="center" vertical="center"/>
    </xf>
    <xf numFmtId="14" fontId="5" fillId="0" borderId="0" xfId="0" applyNumberFormat="1" applyFont="1"/>
    <xf numFmtId="165" fontId="5" fillId="0" borderId="32" xfId="0" applyNumberFormat="1" applyFont="1" applyBorder="1" applyProtection="1">
      <protection locked="0"/>
    </xf>
    <xf numFmtId="14" fontId="2" fillId="0" borderId="26" xfId="0" applyNumberFormat="1" applyFont="1" applyFill="1" applyBorder="1" applyAlignment="1">
      <alignment horizontal="center" vertical="center"/>
    </xf>
  </cellXfs>
  <cellStyles count="2">
    <cellStyle name="Hyperlänk" xfId="1" builtinId="8"/>
    <cellStyle name="Normal" xfId="0" builtinId="0"/>
  </cellStyles>
  <dxfs count="49">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E7"/>
      <color rgb="FFFFFFC9"/>
      <color rgb="FFFFFFCC"/>
      <color rgb="FFD5FFD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ivekasfiffigamallar.s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workbookViewId="0">
      <selection activeCell="C1" sqref="C1"/>
    </sheetView>
  </sheetViews>
  <sheetFormatPr defaultColWidth="9.1640625" defaultRowHeight="12.75" x14ac:dyDescent="0.2"/>
  <cols>
    <col min="1" max="1" width="80.5" style="72" customWidth="1"/>
    <col min="2" max="2" width="9.1640625" style="72"/>
    <col min="3" max="3" width="11.83203125" style="72" bestFit="1" customWidth="1"/>
    <col min="4" max="16384" width="9.1640625" style="72"/>
  </cols>
  <sheetData>
    <row r="1" spans="1:3" x14ac:dyDescent="0.2">
      <c r="A1" s="73" t="s">
        <v>27</v>
      </c>
      <c r="C1" s="102">
        <f ca="1">TODAY()</f>
        <v>45252</v>
      </c>
    </row>
    <row r="3" spans="1:3" x14ac:dyDescent="0.2">
      <c r="A3" s="72" t="s">
        <v>22</v>
      </c>
    </row>
    <row r="4" spans="1:3" x14ac:dyDescent="0.2">
      <c r="A4" s="72" t="s">
        <v>23</v>
      </c>
    </row>
    <row r="6" spans="1:3" x14ac:dyDescent="0.2">
      <c r="A6" s="72" t="s">
        <v>18</v>
      </c>
    </row>
    <row r="7" spans="1:3" x14ac:dyDescent="0.2">
      <c r="A7" s="72" t="s">
        <v>19</v>
      </c>
    </row>
    <row r="8" spans="1:3" x14ac:dyDescent="0.2">
      <c r="A8" s="72" t="s">
        <v>20</v>
      </c>
    </row>
    <row r="10" spans="1:3" x14ac:dyDescent="0.2">
      <c r="A10" s="72" t="s">
        <v>21</v>
      </c>
    </row>
    <row r="11" spans="1:3" x14ac:dyDescent="0.2">
      <c r="A11" s="72" t="s">
        <v>36</v>
      </c>
    </row>
    <row r="13" spans="1:3" x14ac:dyDescent="0.2">
      <c r="A13" s="72" t="s">
        <v>28</v>
      </c>
    </row>
    <row r="14" spans="1:3" x14ac:dyDescent="0.2">
      <c r="A14" s="72" t="s">
        <v>29</v>
      </c>
    </row>
    <row r="15" spans="1:3" x14ac:dyDescent="0.2">
      <c r="A15" s="72" t="s">
        <v>25</v>
      </c>
    </row>
    <row r="17" spans="1:1" x14ac:dyDescent="0.2">
      <c r="A17" s="72" t="s">
        <v>26</v>
      </c>
    </row>
    <row r="19" spans="1:1" x14ac:dyDescent="0.2">
      <c r="A19" s="72" t="s">
        <v>32</v>
      </c>
    </row>
    <row r="22" spans="1:1" x14ac:dyDescent="0.2">
      <c r="A22" s="96" t="s">
        <v>34</v>
      </c>
    </row>
    <row r="23" spans="1:1" ht="106.15" customHeight="1" x14ac:dyDescent="0.2">
      <c r="A23" s="97" t="s">
        <v>35</v>
      </c>
    </row>
    <row r="25" spans="1:1" x14ac:dyDescent="0.2">
      <c r="A25" s="74" t="s">
        <v>30</v>
      </c>
    </row>
  </sheetData>
  <hyperlinks>
    <hyperlink ref="A25" r:id="rId1" xr:uid="{00000000-0004-0000-0000-000000000000}"/>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9</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Augusti!J39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98" t="str">
        <f>TEXT(D8, "dddd")</f>
        <v>söndag</v>
      </c>
      <c r="D8" s="78">
        <v>45536</v>
      </c>
      <c r="E8" s="21"/>
      <c r="F8" s="22"/>
      <c r="G8" s="23">
        <f t="shared" ref="G8:G37" si="2">Lunch</f>
        <v>30</v>
      </c>
      <c r="H8" s="24"/>
      <c r="I8" s="25">
        <f t="shared" ref="I8:I37" si="3">IF(AND(F8&lt;&gt;"",H8&lt;&gt;""),((FStart-F8)+(H8-FSlut)+(Lunch-G8)/1440+E8/1440)*1440,IF(AND(F8="",H8="",E8&lt;&gt;""),E8,0))</f>
        <v>0</v>
      </c>
      <c r="J8" s="26">
        <f>Ingående+I8</f>
        <v>269.99999999999989</v>
      </c>
      <c r="K8" s="27">
        <f t="shared" ref="K8:K37" si="4">TRUNC(J8/60,0)</f>
        <v>4</v>
      </c>
      <c r="L8" s="28">
        <f t="shared" ref="L8:L37" si="5">MOD(ABS(J8),60)</f>
        <v>29.999999999999886</v>
      </c>
      <c r="M8" s="29"/>
    </row>
    <row r="9" spans="1:13" ht="12.75" x14ac:dyDescent="0.2">
      <c r="A9" s="30">
        <f t="shared" si="0"/>
        <v>490.00000000000011</v>
      </c>
      <c r="B9" s="31">
        <f t="shared" si="1"/>
        <v>8.1666666666666679</v>
      </c>
      <c r="C9" s="85" t="str">
        <f>TEXT(D9, "dddd")</f>
        <v>måndag</v>
      </c>
      <c r="D9" s="79">
        <v>45537</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tisdag</v>
      </c>
      <c r="D10" s="79">
        <v>45538</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onsdag</v>
      </c>
      <c r="D11" s="79">
        <v>45539</v>
      </c>
      <c r="E11" s="32"/>
      <c r="F11" s="33"/>
      <c r="G11" s="34">
        <f t="shared" si="2"/>
        <v>30</v>
      </c>
      <c r="H11" s="35"/>
      <c r="I11" s="36">
        <f>IF(AND(F11&lt;&gt;"",H11&lt;&gt;""),((FStart-F11)+(H11-FSlut)+(Lunch-G11)/1440+E11/1440)*1440,IF(AND(F11="",H11="",E11&lt;&gt;""),E11,0))</f>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torsdag</v>
      </c>
      <c r="D12" s="79">
        <v>45540</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fredag</v>
      </c>
      <c r="D13" s="79">
        <v>45541</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85" t="str">
        <f t="shared" si="7"/>
        <v>lördag</v>
      </c>
      <c r="D14" s="79">
        <v>45542</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söndag</v>
      </c>
      <c r="D15" s="79">
        <v>45543</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måndag</v>
      </c>
      <c r="D16" s="79">
        <v>45544</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85" t="str">
        <f t="shared" si="7"/>
        <v>tisdag</v>
      </c>
      <c r="D17" s="79">
        <v>45545</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onsdag</v>
      </c>
      <c r="D18" s="79">
        <v>45546</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torsdag</v>
      </c>
      <c r="D19" s="79">
        <v>45547</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fredag</v>
      </c>
      <c r="D20" s="79">
        <v>45548</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lördag</v>
      </c>
      <c r="D21" s="79">
        <v>45549</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85" t="str">
        <f t="shared" si="7"/>
        <v>söndag</v>
      </c>
      <c r="D22" s="79">
        <v>45550</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måndag</v>
      </c>
      <c r="D23" s="79">
        <v>45551</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tisdag</v>
      </c>
      <c r="D24" s="79">
        <v>45552</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85" t="str">
        <f t="shared" si="7"/>
        <v>onsdag</v>
      </c>
      <c r="D25" s="79">
        <v>45553</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torsdag</v>
      </c>
      <c r="D26" s="79">
        <v>45554</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fredag</v>
      </c>
      <c r="D27" s="79">
        <v>45555</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85" t="str">
        <f t="shared" si="7"/>
        <v>lördag</v>
      </c>
      <c r="D28" s="79">
        <v>45556</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söndag</v>
      </c>
      <c r="D29" s="79">
        <v>45557</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måndag</v>
      </c>
      <c r="D30" s="79">
        <v>45558</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tisdag</v>
      </c>
      <c r="D31" s="79">
        <v>45559</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onsdag</v>
      </c>
      <c r="D32" s="79">
        <v>45560</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torsdag</v>
      </c>
      <c r="D33" s="79">
        <v>45561</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fredag</v>
      </c>
      <c r="D34" s="79">
        <v>45562</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lördag</v>
      </c>
      <c r="D35" s="79">
        <v>45563</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söndag</v>
      </c>
      <c r="D36" s="79">
        <v>45564</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490.00000000000011</v>
      </c>
      <c r="B37" s="41">
        <f t="shared" si="1"/>
        <v>8.1666666666666679</v>
      </c>
      <c r="C37" s="85" t="str">
        <f t="shared" si="7"/>
        <v>måndag</v>
      </c>
      <c r="D37" s="82">
        <v>45565</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TRUNC(J37/60,0)</f>
        <v>4</v>
      </c>
      <c r="L38" s="16">
        <f>MOD(ABS(J37),60)</f>
        <v>29.999999999999886</v>
      </c>
    </row>
    <row r="39" spans="1:13" x14ac:dyDescent="0.2">
      <c r="C39" s="2"/>
    </row>
  </sheetData>
  <sheetProtection sheet="1" objects="1" scenarios="1"/>
  <phoneticPr fontId="1" type="noConversion"/>
  <conditionalFormatting sqref="D8:D36">
    <cfRule type="cellIs" dxfId="15" priority="7" operator="equal">
      <formula>TODAY()</formula>
    </cfRule>
  </conditionalFormatting>
  <conditionalFormatting sqref="D37">
    <cfRule type="cellIs" dxfId="14" priority="5" operator="equal">
      <formula>TODAY()</formula>
    </cfRule>
  </conditionalFormatting>
  <conditionalFormatting sqref="C8:C37">
    <cfRule type="containsText" dxfId="13" priority="1" operator="containsText" text="söndag">
      <formula>NOT(ISERROR(SEARCH("söndag",C8)))</formula>
    </cfRule>
    <cfRule type="containsText" dxfId="12"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10</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September!J38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tisdag</v>
      </c>
      <c r="D8" s="78">
        <v>45566</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490.00000000000011</v>
      </c>
      <c r="B9" s="31">
        <f t="shared" si="0"/>
        <v>8.1666666666666679</v>
      </c>
      <c r="C9" s="85" t="str">
        <f>TEXT(D9, "dddd")</f>
        <v>onsdag</v>
      </c>
      <c r="D9" s="79">
        <v>45567</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torsdag</v>
      </c>
      <c r="D10" s="79">
        <v>45568</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fredag</v>
      </c>
      <c r="D11" s="79">
        <v>45569</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lördag</v>
      </c>
      <c r="D12" s="79">
        <v>45570</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söndag</v>
      </c>
      <c r="D13" s="79">
        <v>45571</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måndag</v>
      </c>
      <c r="D14" s="79">
        <v>45572</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tisdag</v>
      </c>
      <c r="D15" s="79">
        <v>45573</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onsdag</v>
      </c>
      <c r="D16" s="79">
        <v>45574</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torsdag</v>
      </c>
      <c r="D17" s="79">
        <v>45575</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fredag</v>
      </c>
      <c r="D18" s="79">
        <v>45576</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lördag</v>
      </c>
      <c r="D19" s="79">
        <v>45577</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söndag</v>
      </c>
      <c r="D20" s="79">
        <v>45578</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måndag</v>
      </c>
      <c r="D21" s="79">
        <v>45579</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tisdag</v>
      </c>
      <c r="D22" s="79">
        <v>45580</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onsdag</v>
      </c>
      <c r="D23" s="79">
        <v>45581</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torsdag</v>
      </c>
      <c r="D24" s="79">
        <v>45582</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fredag</v>
      </c>
      <c r="D25" s="79">
        <v>45583</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lördag</v>
      </c>
      <c r="D26" s="79">
        <v>45584</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söndag</v>
      </c>
      <c r="D27" s="79">
        <v>45585</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måndag</v>
      </c>
      <c r="D28" s="79">
        <v>45586</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tisdag</v>
      </c>
      <c r="D29" s="79">
        <v>45587</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onsdag</v>
      </c>
      <c r="D30" s="79">
        <v>45588</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85" t="str">
        <f t="shared" si="7"/>
        <v>torsdag</v>
      </c>
      <c r="D31" s="79">
        <v>45589</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85" t="str">
        <f t="shared" si="7"/>
        <v>fredag</v>
      </c>
      <c r="D32" s="79">
        <v>45590</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85" t="str">
        <f t="shared" si="7"/>
        <v>lördag</v>
      </c>
      <c r="D33" s="79">
        <v>45591</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490.00000000000011</v>
      </c>
      <c r="B34" s="31">
        <f t="shared" si="0"/>
        <v>8.1666666666666679</v>
      </c>
      <c r="C34" s="85" t="str">
        <f t="shared" si="7"/>
        <v>söndag</v>
      </c>
      <c r="D34" s="79">
        <v>45592</v>
      </c>
      <c r="E34" s="32"/>
      <c r="F34" s="33"/>
      <c r="G34" s="34">
        <f t="shared" si="1"/>
        <v>30</v>
      </c>
      <c r="H34" s="35"/>
      <c r="I34" s="36">
        <f t="shared" si="2"/>
        <v>0</v>
      </c>
      <c r="J34" s="37">
        <f t="shared" si="5"/>
        <v>269.99999999999989</v>
      </c>
      <c r="K34" s="38">
        <f t="shared" si="3"/>
        <v>4</v>
      </c>
      <c r="L34" s="39">
        <f t="shared" si="4"/>
        <v>29.999999999999886</v>
      </c>
      <c r="M34" s="29" t="s">
        <v>37</v>
      </c>
    </row>
    <row r="35" spans="1:13" ht="12.75" x14ac:dyDescent="0.2">
      <c r="A35" s="30">
        <f t="shared" si="6"/>
        <v>490.00000000000011</v>
      </c>
      <c r="B35" s="31">
        <f t="shared" si="0"/>
        <v>8.1666666666666679</v>
      </c>
      <c r="C35" s="85" t="str">
        <f t="shared" si="7"/>
        <v>måndag</v>
      </c>
      <c r="D35" s="79">
        <v>45593</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85" t="str">
        <f t="shared" si="7"/>
        <v>tisdag</v>
      </c>
      <c r="D36" s="79">
        <v>45594</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onsdag</v>
      </c>
      <c r="D37" s="79">
        <v>45595</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490.00000000000011</v>
      </c>
      <c r="B38" s="41">
        <f t="shared" si="0"/>
        <v>8.1666666666666679</v>
      </c>
      <c r="C38" s="85" t="str">
        <f t="shared" si="7"/>
        <v>torsdag</v>
      </c>
      <c r="D38" s="82">
        <v>45596</v>
      </c>
      <c r="E38" s="42"/>
      <c r="F38" s="43"/>
      <c r="G38" s="44">
        <f t="shared" si="1"/>
        <v>30</v>
      </c>
      <c r="H38" s="45"/>
      <c r="I38" s="52">
        <f t="shared" si="2"/>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11" priority="7" operator="equal">
      <formula>TODAY()</formula>
    </cfRule>
  </conditionalFormatting>
  <conditionalFormatting sqref="D38">
    <cfRule type="cellIs" dxfId="10" priority="5" operator="equal">
      <formula>TODAY()</formula>
    </cfRule>
  </conditionalFormatting>
  <conditionalFormatting sqref="C8:C38">
    <cfRule type="containsText" dxfId="9" priority="1" operator="containsText" text="söndag">
      <formula>NOT(ISERROR(SEARCH("söndag",C8)))</formula>
    </cfRule>
    <cfRule type="containsText" dxfId="8"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9"/>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11</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Oktober!J39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98" t="str">
        <f>TEXT(D8, "dddd")</f>
        <v>fredag</v>
      </c>
      <c r="D8" s="78">
        <v>45597</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490.00000000000011</v>
      </c>
      <c r="B9" s="31">
        <f t="shared" si="1"/>
        <v>8.1666666666666679</v>
      </c>
      <c r="C9" s="85" t="str">
        <f>TEXT(D9, "dddd")</f>
        <v>lördag</v>
      </c>
      <c r="D9" s="79">
        <v>45598</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söndag</v>
      </c>
      <c r="D10" s="79">
        <v>45599</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måndag</v>
      </c>
      <c r="D11" s="79">
        <v>45600</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tisdag</v>
      </c>
      <c r="D12" s="79">
        <v>45601</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onsdag</v>
      </c>
      <c r="D13" s="79">
        <v>45602</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85" t="str">
        <f t="shared" si="7"/>
        <v>torsdag</v>
      </c>
      <c r="D14" s="79">
        <v>45603</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fredag</v>
      </c>
      <c r="D15" s="79">
        <v>45604</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lördag</v>
      </c>
      <c r="D16" s="79">
        <v>45605</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85" t="str">
        <f t="shared" si="7"/>
        <v>söndag</v>
      </c>
      <c r="D17" s="79">
        <v>45606</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måndag</v>
      </c>
      <c r="D18" s="79">
        <v>45607</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tisdag</v>
      </c>
      <c r="D19" s="79">
        <v>45608</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onsdag</v>
      </c>
      <c r="D20" s="79">
        <v>45609</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torsdag</v>
      </c>
      <c r="D21" s="79">
        <v>45610</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85" t="str">
        <f t="shared" si="7"/>
        <v>fredag</v>
      </c>
      <c r="D22" s="79">
        <v>45611</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lördag</v>
      </c>
      <c r="D23" s="79">
        <v>45612</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söndag</v>
      </c>
      <c r="D24" s="79">
        <v>45613</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85" t="str">
        <f t="shared" si="7"/>
        <v>måndag</v>
      </c>
      <c r="D25" s="79">
        <v>45614</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tisdag</v>
      </c>
      <c r="D26" s="79">
        <v>45615</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onsdag</v>
      </c>
      <c r="D27" s="79">
        <v>45616</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85" t="str">
        <f t="shared" si="7"/>
        <v>torsdag</v>
      </c>
      <c r="D28" s="79">
        <v>45617</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fredag</v>
      </c>
      <c r="D29" s="79">
        <v>45618</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lördag</v>
      </c>
      <c r="D30" s="79">
        <v>45619</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söndag</v>
      </c>
      <c r="D31" s="79">
        <v>45620</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måndag</v>
      </c>
      <c r="D32" s="79">
        <v>45621</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tisdag</v>
      </c>
      <c r="D33" s="79">
        <v>45622</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onsdag</v>
      </c>
      <c r="D34" s="79">
        <v>45623</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torsdag</v>
      </c>
      <c r="D35" s="79">
        <v>45624</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fredag</v>
      </c>
      <c r="D36" s="79">
        <v>45625</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80">
        <f t="shared" si="0"/>
        <v>490.00000000000011</v>
      </c>
      <c r="B37" s="86">
        <f t="shared" si="1"/>
        <v>8.1666666666666679</v>
      </c>
      <c r="C37" s="85" t="str">
        <f t="shared" si="7"/>
        <v>lördag</v>
      </c>
      <c r="D37" s="87">
        <v>45626</v>
      </c>
      <c r="E37" s="88"/>
      <c r="F37" s="89"/>
      <c r="G37" s="90">
        <f t="shared" si="2"/>
        <v>30</v>
      </c>
      <c r="H37" s="91"/>
      <c r="I37" s="81">
        <f t="shared" si="3"/>
        <v>0</v>
      </c>
      <c r="J37" s="92">
        <f t="shared" si="6"/>
        <v>269.99999999999989</v>
      </c>
      <c r="K37" s="1">
        <f t="shared" si="4"/>
        <v>4</v>
      </c>
      <c r="L37" s="93">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phoneticPr fontId="1" type="noConversion"/>
  <conditionalFormatting sqref="D8:D36">
    <cfRule type="cellIs" dxfId="7" priority="7" operator="equal">
      <formula>TODAY()</formula>
    </cfRule>
  </conditionalFormatting>
  <conditionalFormatting sqref="D37">
    <cfRule type="cellIs" dxfId="6" priority="5" operator="equal">
      <formula>TODAY()</formula>
    </cfRule>
  </conditionalFormatting>
  <conditionalFormatting sqref="C8:C37">
    <cfRule type="containsText" dxfId="5" priority="1" operator="containsText" text="söndag">
      <formula>NOT(ISERROR(SEARCH("söndag",C8)))</formula>
    </cfRule>
    <cfRule type="containsText" dxfId="4"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12</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November!J38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söndag</v>
      </c>
      <c r="D8" s="78">
        <v>45627</v>
      </c>
      <c r="E8" s="21"/>
      <c r="F8" s="22"/>
      <c r="G8" s="23">
        <f t="shared" ref="G8:G38" si="1">Lunch</f>
        <v>30</v>
      </c>
      <c r="H8" s="24"/>
      <c r="I8" s="25">
        <f t="shared" ref="I8:I37" si="2">IF(AND(F8&lt;&gt;"",H8&lt;&gt;""),((FStart-F8)+(H8-FSlut)+(Lunch-G8)/1440+E8/1440)*1440,IF(AND(F8="",H8="",E8&lt;&gt;""),E8,0))</f>
        <v>0</v>
      </c>
      <c r="J8" s="26">
        <f>Ingående+I8</f>
        <v>269.99999999999989</v>
      </c>
      <c r="K8" s="27">
        <f t="shared" ref="K8:K38" si="3">TRUNC(J8/60,0)</f>
        <v>4</v>
      </c>
      <c r="L8" s="28">
        <f t="shared" ref="L8:L38" si="4">MOD(ABS(J8),60)</f>
        <v>29.999999999999886</v>
      </c>
      <c r="M8" s="29"/>
    </row>
    <row r="9" spans="1:13" ht="12.75" x14ac:dyDescent="0.2">
      <c r="A9" s="30">
        <f>$I$5+I9</f>
        <v>490.00000000000011</v>
      </c>
      <c r="B9" s="31">
        <f t="shared" si="0"/>
        <v>8.1666666666666679</v>
      </c>
      <c r="C9" s="85" t="str">
        <f>TEXT(D9, "dddd")</f>
        <v>måndag</v>
      </c>
      <c r="D9" s="79">
        <v>45628</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tisdag</v>
      </c>
      <c r="D10" s="79">
        <v>45629</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onsdag</v>
      </c>
      <c r="D11" s="79">
        <v>45630</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torsdag</v>
      </c>
      <c r="D12" s="79">
        <v>45631</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fredag</v>
      </c>
      <c r="D13" s="79">
        <v>45632</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lördag</v>
      </c>
      <c r="D14" s="79">
        <v>45633</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söndag</v>
      </c>
      <c r="D15" s="79">
        <v>45634</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måndag</v>
      </c>
      <c r="D16" s="79">
        <v>45635</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tisdag</v>
      </c>
      <c r="D17" s="79">
        <v>45636</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onsdag</v>
      </c>
      <c r="D18" s="79">
        <v>45637</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torsdag</v>
      </c>
      <c r="D19" s="79">
        <v>45638</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fredag</v>
      </c>
      <c r="D20" s="79">
        <v>45639</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lördag</v>
      </c>
      <c r="D21" s="79">
        <v>45640</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söndag</v>
      </c>
      <c r="D22" s="79">
        <v>45641</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måndag</v>
      </c>
      <c r="D23" s="79">
        <v>45642</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tisdag</v>
      </c>
      <c r="D24" s="79">
        <v>45643</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onsdag</v>
      </c>
      <c r="D25" s="79">
        <v>45644</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torsdag</v>
      </c>
      <c r="D26" s="79">
        <v>45645</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fredag</v>
      </c>
      <c r="D27" s="79">
        <v>45646</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lördag</v>
      </c>
      <c r="D28" s="79">
        <v>45647</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söndag</v>
      </c>
      <c r="D29" s="79">
        <v>45648</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måndag</v>
      </c>
      <c r="D30" s="79">
        <v>45649</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101" t="str">
        <f t="shared" si="7"/>
        <v>tisdag</v>
      </c>
      <c r="D31" s="79">
        <v>45650</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100" t="str">
        <f t="shared" si="7"/>
        <v>onsdag</v>
      </c>
      <c r="D32" s="79">
        <v>45651</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100" t="str">
        <f t="shared" si="7"/>
        <v>torsdag</v>
      </c>
      <c r="D33" s="79">
        <v>45652</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490.00000000000011</v>
      </c>
      <c r="B34" s="31">
        <f t="shared" si="0"/>
        <v>8.1666666666666679</v>
      </c>
      <c r="C34" s="85" t="str">
        <f t="shared" si="7"/>
        <v>fredag</v>
      </c>
      <c r="D34" s="79">
        <v>45653</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490.00000000000011</v>
      </c>
      <c r="B35" s="31">
        <f t="shared" si="0"/>
        <v>8.1666666666666679</v>
      </c>
      <c r="C35" s="85" t="str">
        <f t="shared" si="7"/>
        <v>lördag</v>
      </c>
      <c r="D35" s="79">
        <v>45654</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85" t="str">
        <f t="shared" si="7"/>
        <v>söndag</v>
      </c>
      <c r="D36" s="79">
        <v>45655</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måndag</v>
      </c>
      <c r="D37" s="79">
        <v>45656</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490.00000000000011</v>
      </c>
      <c r="B38" s="41">
        <f t="shared" si="0"/>
        <v>8.1666666666666679</v>
      </c>
      <c r="C38" s="101" t="str">
        <f t="shared" si="7"/>
        <v>tisdag</v>
      </c>
      <c r="D38" s="82">
        <v>45657</v>
      </c>
      <c r="E38" s="42"/>
      <c r="F38" s="43"/>
      <c r="G38" s="44">
        <f t="shared" si="1"/>
        <v>30</v>
      </c>
      <c r="H38" s="45"/>
      <c r="I38" s="52">
        <f>IF(AND(F38&lt;&gt;"",H38&lt;&gt;""),((FStart-F38)+(H38-FSlut)+(Lunch-G38)/1440+E38/1440)*1440,IF(AND(F38="",H38="",E38&lt;&gt;""),E38,0))</f>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TRUNC(J38/60,0)</f>
        <v>4</v>
      </c>
      <c r="L39" s="16">
        <f>MOD(ABS(J38),60)</f>
        <v>29.999999999999886</v>
      </c>
    </row>
    <row r="40" spans="1:13" x14ac:dyDescent="0.2">
      <c r="C40" s="2"/>
    </row>
  </sheetData>
  <sheetProtection sheet="1" objects="1" scenarios="1"/>
  <phoneticPr fontId="1" type="noConversion"/>
  <conditionalFormatting sqref="D8:D37">
    <cfRule type="cellIs" dxfId="3" priority="6" operator="equal">
      <formula>TODAY()</formula>
    </cfRule>
  </conditionalFormatting>
  <conditionalFormatting sqref="D38">
    <cfRule type="cellIs" dxfId="2" priority="5" operator="equal">
      <formula>TODAY()</formula>
    </cfRule>
  </conditionalFormatting>
  <conditionalFormatting sqref="C8:C38">
    <cfRule type="containsText" dxfId="1" priority="1" operator="containsText" text="söndag">
      <formula>NOT(ISERROR(SEARCH("söndag",C8)))</formula>
    </cfRule>
    <cfRule type="containsText" dxfId="0"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showGridLines="0" tabSelected="1" zoomScale="130" zoomScaleNormal="130" workbookViewId="0">
      <pane ySplit="7" topLeftCell="A8" activePane="bottomLeft" state="frozenSplit"/>
      <selection activeCell="K4" sqref="K4"/>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6" width="0" style="1" hidden="1" customWidth="1"/>
    <col min="17" max="16384" width="9.1640625" style="1" hidden="1"/>
  </cols>
  <sheetData>
    <row r="1" spans="1:14" ht="10.15" customHeight="1" x14ac:dyDescent="0.2">
      <c r="I1" s="3"/>
    </row>
    <row r="2" spans="1:14" x14ac:dyDescent="0.2">
      <c r="D2" s="4" t="s">
        <v>0</v>
      </c>
      <c r="E2" s="5"/>
      <c r="F2" s="5"/>
      <c r="G2" s="5"/>
      <c r="H2" s="6"/>
      <c r="I2" s="4" t="s">
        <v>17</v>
      </c>
      <c r="J2" s="4" t="s">
        <v>16</v>
      </c>
      <c r="K2" s="4" t="s">
        <v>15</v>
      </c>
      <c r="L2" s="6"/>
    </row>
    <row r="3" spans="1:14" s="58" customFormat="1" ht="16.899999999999999" customHeight="1" x14ac:dyDescent="0.15">
      <c r="B3" s="59"/>
      <c r="D3" s="60"/>
      <c r="E3" s="69" t="s">
        <v>0</v>
      </c>
      <c r="F3" s="70"/>
      <c r="G3" s="70"/>
      <c r="H3" s="63"/>
      <c r="I3" s="64">
        <v>1</v>
      </c>
      <c r="J3" s="65" t="s">
        <v>1</v>
      </c>
      <c r="K3" s="71">
        <v>24</v>
      </c>
      <c r="L3" s="67">
        <v>1</v>
      </c>
    </row>
    <row r="4" spans="1:14" ht="12.75" customHeight="1" x14ac:dyDescent="0.2">
      <c r="D4" s="7"/>
      <c r="E4" s="8" t="s">
        <v>2</v>
      </c>
      <c r="F4" s="8" t="s">
        <v>3</v>
      </c>
      <c r="G4" s="8" t="s">
        <v>4</v>
      </c>
      <c r="H4" s="8" t="s">
        <v>5</v>
      </c>
      <c r="I4" s="9"/>
      <c r="J4" s="10" t="s">
        <v>14</v>
      </c>
      <c r="K4" s="9"/>
    </row>
    <row r="5" spans="1:14" x14ac:dyDescent="0.2">
      <c r="E5" s="11">
        <f>H5-F5-G5/1440</f>
        <v>0.32291666666666674</v>
      </c>
      <c r="F5" s="12">
        <v>0.33333333333333331</v>
      </c>
      <c r="G5" s="13">
        <v>30</v>
      </c>
      <c r="H5" s="12">
        <v>0.67708333333333337</v>
      </c>
      <c r="I5" s="76">
        <f>(FSlut*1440)-(FStart*1440)-Lunch</f>
        <v>465</v>
      </c>
      <c r="J5" s="68">
        <v>60</v>
      </c>
      <c r="K5" s="15">
        <f>TRUNC(J5/60,0)</f>
        <v>1</v>
      </c>
      <c r="L5" s="16">
        <f>MOD(ABS(J5),60)</f>
        <v>0</v>
      </c>
      <c r="N5" s="75"/>
    </row>
    <row r="6" spans="1:14" ht="6.6" customHeight="1" x14ac:dyDescent="0.2"/>
    <row r="7" spans="1:14" x14ac:dyDescent="0.2">
      <c r="A7" s="7" t="s">
        <v>12</v>
      </c>
      <c r="B7" s="17" t="s">
        <v>13</v>
      </c>
      <c r="C7" s="7" t="s">
        <v>31</v>
      </c>
      <c r="D7" s="7" t="s">
        <v>7</v>
      </c>
      <c r="E7" s="18" t="s">
        <v>8</v>
      </c>
      <c r="F7" s="18" t="s">
        <v>3</v>
      </c>
      <c r="G7" s="18" t="s">
        <v>4</v>
      </c>
      <c r="H7" s="18" t="s">
        <v>5</v>
      </c>
      <c r="I7" s="8" t="s">
        <v>9</v>
      </c>
      <c r="J7" s="7" t="s">
        <v>10</v>
      </c>
      <c r="K7" s="10"/>
    </row>
    <row r="8" spans="1:14" ht="12.75" x14ac:dyDescent="0.2">
      <c r="A8" s="19">
        <f>$I$5+I8</f>
        <v>465</v>
      </c>
      <c r="B8" s="20">
        <f t="shared" ref="B8:B38" si="0">A8/60</f>
        <v>7.75</v>
      </c>
      <c r="C8" s="99" t="str">
        <f>TEXT(D8, "dddd")</f>
        <v>måndag</v>
      </c>
      <c r="D8" s="78">
        <v>45292</v>
      </c>
      <c r="E8" s="21"/>
      <c r="F8" s="22"/>
      <c r="G8" s="23">
        <f t="shared" ref="G8:G38" si="1">Lunch</f>
        <v>30</v>
      </c>
      <c r="H8" s="24"/>
      <c r="I8" s="25">
        <f t="shared" ref="I8:I38" si="2">IF(AND(F8&lt;&gt;"",H8&lt;&gt;""),((FStart-F8)+(H8-FSlut)+(Lunch-G8)/1440+E8/1440)*1440,IF(AND(F8="",H8="",E8&lt;&gt;""),E8,0))</f>
        <v>0</v>
      </c>
      <c r="J8" s="26">
        <f>Ingående+I8</f>
        <v>60</v>
      </c>
      <c r="K8" s="27">
        <f t="shared" ref="K8:K39" si="3">TRUNC(J8/60,0)</f>
        <v>1</v>
      </c>
      <c r="L8" s="28">
        <f t="shared" ref="L8:L39" si="4">MOD(ABS(J8),60)</f>
        <v>0</v>
      </c>
      <c r="M8" s="29"/>
    </row>
    <row r="9" spans="1:14" ht="12.75" x14ac:dyDescent="0.2">
      <c r="A9" s="30">
        <f>$I$5+I9</f>
        <v>430</v>
      </c>
      <c r="B9" s="31">
        <f t="shared" si="0"/>
        <v>7.166666666666667</v>
      </c>
      <c r="C9" s="85" t="str">
        <f>TEXT(D9, "dddd")</f>
        <v>tisdag</v>
      </c>
      <c r="D9" s="79">
        <v>45293</v>
      </c>
      <c r="E9" s="32">
        <v>-30</v>
      </c>
      <c r="F9" s="33">
        <v>0.35416666666666669</v>
      </c>
      <c r="G9" s="34">
        <f t="shared" si="1"/>
        <v>30</v>
      </c>
      <c r="H9" s="35">
        <v>0.69444444444444453</v>
      </c>
      <c r="I9" s="36">
        <f>IF(AND(F9&lt;&gt;"",H9&lt;&gt;""),((FStart-F9)+(H9-FSlut)+(Lunch-G9)/1440+E9/1440)*1440,IF(AND(F9="",H9="",E9&lt;&gt;""),E9,0))</f>
        <v>-34.999999999999979</v>
      </c>
      <c r="J9" s="37">
        <f t="shared" ref="J9:J38" si="5">J8+I9</f>
        <v>25.000000000000021</v>
      </c>
      <c r="K9" s="38">
        <f t="shared" si="3"/>
        <v>0</v>
      </c>
      <c r="L9" s="39">
        <f t="shared" si="4"/>
        <v>25.000000000000021</v>
      </c>
      <c r="M9" s="29" t="s">
        <v>24</v>
      </c>
    </row>
    <row r="10" spans="1:14" ht="12.75" x14ac:dyDescent="0.2">
      <c r="A10" s="30">
        <f t="shared" ref="A10:A38" si="6">$I$5+I10</f>
        <v>574.99999999999989</v>
      </c>
      <c r="B10" s="31">
        <f t="shared" si="0"/>
        <v>9.5833333333333321</v>
      </c>
      <c r="C10" s="85" t="str">
        <f t="shared" ref="C10:C38" si="7">TEXT(D10, "dddd")</f>
        <v>onsdag</v>
      </c>
      <c r="D10" s="79">
        <v>45294</v>
      </c>
      <c r="E10" s="32">
        <v>245</v>
      </c>
      <c r="F10" s="33">
        <v>0.29166666666666669</v>
      </c>
      <c r="G10" s="34">
        <f t="shared" si="1"/>
        <v>30</v>
      </c>
      <c r="H10" s="35">
        <v>0.54166666666666663</v>
      </c>
      <c r="I10" s="36">
        <f t="shared" si="2"/>
        <v>109.99999999999984</v>
      </c>
      <c r="J10" s="37">
        <f t="shared" si="5"/>
        <v>134.99999999999986</v>
      </c>
      <c r="K10" s="38">
        <f t="shared" si="3"/>
        <v>2</v>
      </c>
      <c r="L10" s="39">
        <f t="shared" si="4"/>
        <v>14.999999999999858</v>
      </c>
      <c r="M10" s="29" t="s">
        <v>33</v>
      </c>
    </row>
    <row r="11" spans="1:14" ht="12.75" x14ac:dyDescent="0.2">
      <c r="A11" s="30">
        <f t="shared" si="6"/>
        <v>465</v>
      </c>
      <c r="B11" s="31">
        <f t="shared" si="0"/>
        <v>7.75</v>
      </c>
      <c r="C11" s="85" t="str">
        <f t="shared" si="7"/>
        <v>torsdag</v>
      </c>
      <c r="D11" s="79">
        <v>45295</v>
      </c>
      <c r="E11" s="32"/>
      <c r="F11" s="33"/>
      <c r="G11" s="34">
        <f t="shared" si="1"/>
        <v>30</v>
      </c>
      <c r="H11" s="35"/>
      <c r="I11" s="36">
        <f t="shared" si="2"/>
        <v>0</v>
      </c>
      <c r="J11" s="37">
        <f t="shared" si="5"/>
        <v>134.99999999999986</v>
      </c>
      <c r="K11" s="38">
        <f t="shared" si="3"/>
        <v>2</v>
      </c>
      <c r="L11" s="39">
        <f t="shared" si="4"/>
        <v>14.999999999999858</v>
      </c>
      <c r="M11" s="29"/>
    </row>
    <row r="12" spans="1:14" ht="12.75" x14ac:dyDescent="0.2">
      <c r="A12" s="30">
        <f t="shared" si="6"/>
        <v>465</v>
      </c>
      <c r="B12" s="31">
        <f t="shared" si="0"/>
        <v>7.75</v>
      </c>
      <c r="C12" s="85" t="str">
        <f t="shared" si="7"/>
        <v>fredag</v>
      </c>
      <c r="D12" s="79">
        <v>45296</v>
      </c>
      <c r="E12" s="32"/>
      <c r="F12" s="33"/>
      <c r="G12" s="34">
        <f t="shared" si="1"/>
        <v>30</v>
      </c>
      <c r="H12" s="35"/>
      <c r="I12" s="36">
        <f t="shared" si="2"/>
        <v>0</v>
      </c>
      <c r="J12" s="37">
        <f t="shared" si="5"/>
        <v>134.99999999999986</v>
      </c>
      <c r="K12" s="38">
        <f t="shared" si="3"/>
        <v>2</v>
      </c>
      <c r="L12" s="39">
        <f t="shared" si="4"/>
        <v>14.999999999999858</v>
      </c>
      <c r="M12" s="29"/>
    </row>
    <row r="13" spans="1:14" ht="12.75" x14ac:dyDescent="0.2">
      <c r="A13" s="30">
        <f t="shared" si="6"/>
        <v>465</v>
      </c>
      <c r="B13" s="31">
        <f t="shared" si="0"/>
        <v>7.75</v>
      </c>
      <c r="C13" s="100" t="str">
        <f t="shared" si="7"/>
        <v>lördag</v>
      </c>
      <c r="D13" s="79">
        <v>45297</v>
      </c>
      <c r="E13" s="32"/>
      <c r="F13" s="33"/>
      <c r="G13" s="34">
        <f t="shared" si="1"/>
        <v>30</v>
      </c>
      <c r="H13" s="35"/>
      <c r="I13" s="36">
        <f t="shared" si="2"/>
        <v>0</v>
      </c>
      <c r="J13" s="37">
        <f t="shared" si="5"/>
        <v>134.99999999999986</v>
      </c>
      <c r="K13" s="38">
        <f t="shared" si="3"/>
        <v>2</v>
      </c>
      <c r="L13" s="39">
        <f t="shared" si="4"/>
        <v>14.999999999999858</v>
      </c>
      <c r="M13" s="29"/>
    </row>
    <row r="14" spans="1:14" ht="12.75" x14ac:dyDescent="0.2">
      <c r="A14" s="30">
        <f t="shared" si="6"/>
        <v>600</v>
      </c>
      <c r="B14" s="31">
        <f t="shared" si="0"/>
        <v>10</v>
      </c>
      <c r="C14" s="85" t="str">
        <f t="shared" si="7"/>
        <v>söndag</v>
      </c>
      <c r="D14" s="79">
        <v>45298</v>
      </c>
      <c r="E14" s="32"/>
      <c r="F14" s="33">
        <v>0.33333333333333331</v>
      </c>
      <c r="G14" s="34">
        <f t="shared" si="1"/>
        <v>30</v>
      </c>
      <c r="H14" s="35">
        <v>0.77083333333333337</v>
      </c>
      <c r="I14" s="36">
        <f t="shared" si="2"/>
        <v>135</v>
      </c>
      <c r="J14" s="37">
        <f t="shared" si="5"/>
        <v>269.99999999999989</v>
      </c>
      <c r="K14" s="38">
        <f t="shared" si="3"/>
        <v>4</v>
      </c>
      <c r="L14" s="39">
        <f t="shared" si="4"/>
        <v>29.999999999999886</v>
      </c>
      <c r="M14" s="29"/>
    </row>
    <row r="15" spans="1:14" ht="12.75" x14ac:dyDescent="0.2">
      <c r="A15" s="30">
        <f t="shared" si="6"/>
        <v>465</v>
      </c>
      <c r="B15" s="31">
        <f t="shared" si="0"/>
        <v>7.75</v>
      </c>
      <c r="C15" s="85" t="str">
        <f t="shared" si="7"/>
        <v>måndag</v>
      </c>
      <c r="D15" s="79">
        <v>45299</v>
      </c>
      <c r="E15" s="32"/>
      <c r="F15" s="33"/>
      <c r="G15" s="34">
        <f t="shared" si="1"/>
        <v>30</v>
      </c>
      <c r="H15" s="35"/>
      <c r="I15" s="36">
        <f t="shared" si="2"/>
        <v>0</v>
      </c>
      <c r="J15" s="37">
        <f t="shared" si="5"/>
        <v>269.99999999999989</v>
      </c>
      <c r="K15" s="38">
        <f t="shared" si="3"/>
        <v>4</v>
      </c>
      <c r="L15" s="39">
        <f t="shared" si="4"/>
        <v>29.999999999999886</v>
      </c>
      <c r="M15" s="29"/>
    </row>
    <row r="16" spans="1:14" ht="12.75" x14ac:dyDescent="0.2">
      <c r="A16" s="30">
        <f t="shared" si="6"/>
        <v>465</v>
      </c>
      <c r="B16" s="31">
        <f t="shared" si="0"/>
        <v>7.75</v>
      </c>
      <c r="C16" s="85" t="str">
        <f t="shared" si="7"/>
        <v>tisdag</v>
      </c>
      <c r="D16" s="79">
        <v>45300</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465</v>
      </c>
      <c r="B17" s="31">
        <f t="shared" si="0"/>
        <v>7.75</v>
      </c>
      <c r="C17" s="85" t="str">
        <f t="shared" si="7"/>
        <v>onsdag</v>
      </c>
      <c r="D17" s="79">
        <v>45301</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465</v>
      </c>
      <c r="B18" s="31">
        <f t="shared" si="0"/>
        <v>7.75</v>
      </c>
      <c r="C18" s="85" t="str">
        <f t="shared" si="7"/>
        <v>torsdag</v>
      </c>
      <c r="D18" s="79">
        <v>45302</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465</v>
      </c>
      <c r="B19" s="31">
        <f t="shared" si="0"/>
        <v>7.75</v>
      </c>
      <c r="C19" s="85" t="str">
        <f t="shared" si="7"/>
        <v>fredag</v>
      </c>
      <c r="D19" s="79">
        <v>45303</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465</v>
      </c>
      <c r="B20" s="31">
        <f t="shared" si="0"/>
        <v>7.75</v>
      </c>
      <c r="C20" s="85" t="str">
        <f t="shared" si="7"/>
        <v>lördag</v>
      </c>
      <c r="D20" s="79">
        <v>45304</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465</v>
      </c>
      <c r="B21" s="31">
        <f t="shared" si="0"/>
        <v>7.75</v>
      </c>
      <c r="C21" s="85" t="str">
        <f t="shared" si="7"/>
        <v>söndag</v>
      </c>
      <c r="D21" s="79">
        <v>45305</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465</v>
      </c>
      <c r="B22" s="31">
        <f t="shared" si="0"/>
        <v>7.75</v>
      </c>
      <c r="C22" s="85" t="str">
        <f t="shared" si="7"/>
        <v>måndag</v>
      </c>
      <c r="D22" s="79">
        <v>45306</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465</v>
      </c>
      <c r="B23" s="31">
        <f t="shared" si="0"/>
        <v>7.75</v>
      </c>
      <c r="C23" s="85" t="str">
        <f t="shared" si="7"/>
        <v>tisdag</v>
      </c>
      <c r="D23" s="79">
        <v>45307</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465</v>
      </c>
      <c r="B24" s="31">
        <f t="shared" si="0"/>
        <v>7.75</v>
      </c>
      <c r="C24" s="85" t="str">
        <f t="shared" si="7"/>
        <v>onsdag</v>
      </c>
      <c r="D24" s="79">
        <v>45308</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465</v>
      </c>
      <c r="B25" s="31">
        <f t="shared" si="0"/>
        <v>7.75</v>
      </c>
      <c r="C25" s="85" t="str">
        <f t="shared" si="7"/>
        <v>torsdag</v>
      </c>
      <c r="D25" s="79">
        <v>45309</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465</v>
      </c>
      <c r="B26" s="31">
        <f t="shared" si="0"/>
        <v>7.75</v>
      </c>
      <c r="C26" s="85" t="str">
        <f t="shared" si="7"/>
        <v>fredag</v>
      </c>
      <c r="D26" s="79">
        <v>45310</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465</v>
      </c>
      <c r="B27" s="31">
        <f t="shared" si="0"/>
        <v>7.75</v>
      </c>
      <c r="C27" s="85" t="str">
        <f t="shared" si="7"/>
        <v>lördag</v>
      </c>
      <c r="D27" s="79">
        <v>45311</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465</v>
      </c>
      <c r="B28" s="31">
        <f t="shared" si="0"/>
        <v>7.75</v>
      </c>
      <c r="C28" s="85" t="str">
        <f t="shared" si="7"/>
        <v>söndag</v>
      </c>
      <c r="D28" s="79">
        <v>45312</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465</v>
      </c>
      <c r="B29" s="31">
        <f t="shared" si="0"/>
        <v>7.75</v>
      </c>
      <c r="C29" s="85" t="str">
        <f t="shared" si="7"/>
        <v>måndag</v>
      </c>
      <c r="D29" s="79">
        <v>45313</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465</v>
      </c>
      <c r="B30" s="31">
        <f t="shared" si="0"/>
        <v>7.75</v>
      </c>
      <c r="C30" s="85" t="str">
        <f t="shared" si="7"/>
        <v>tisdag</v>
      </c>
      <c r="D30" s="79">
        <v>45314</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465</v>
      </c>
      <c r="B31" s="31">
        <f t="shared" si="0"/>
        <v>7.75</v>
      </c>
      <c r="C31" s="85" t="str">
        <f t="shared" si="7"/>
        <v>onsdag</v>
      </c>
      <c r="D31" s="79">
        <v>45315</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465</v>
      </c>
      <c r="B32" s="31">
        <f t="shared" si="0"/>
        <v>7.75</v>
      </c>
      <c r="C32" s="85" t="str">
        <f t="shared" si="7"/>
        <v>torsdag</v>
      </c>
      <c r="D32" s="79">
        <v>45316</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465</v>
      </c>
      <c r="B33" s="31">
        <f t="shared" si="0"/>
        <v>7.75</v>
      </c>
      <c r="C33" s="85" t="str">
        <f t="shared" si="7"/>
        <v>fredag</v>
      </c>
      <c r="D33" s="79">
        <v>45317</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465</v>
      </c>
      <c r="B34" s="31">
        <f t="shared" si="0"/>
        <v>7.75</v>
      </c>
      <c r="C34" s="85" t="str">
        <f t="shared" si="7"/>
        <v>lördag</v>
      </c>
      <c r="D34" s="79">
        <v>45318</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465</v>
      </c>
      <c r="B35" s="31">
        <f t="shared" si="0"/>
        <v>7.75</v>
      </c>
      <c r="C35" s="85" t="str">
        <f t="shared" si="7"/>
        <v>söndag</v>
      </c>
      <c r="D35" s="79">
        <v>45319</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465</v>
      </c>
      <c r="B36" s="31">
        <f t="shared" si="0"/>
        <v>7.75</v>
      </c>
      <c r="C36" s="85" t="str">
        <f t="shared" si="7"/>
        <v>måndag</v>
      </c>
      <c r="D36" s="79">
        <v>45320</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465</v>
      </c>
      <c r="B37" s="31">
        <f t="shared" si="0"/>
        <v>7.75</v>
      </c>
      <c r="C37" s="85" t="str">
        <f t="shared" si="7"/>
        <v>tisdag</v>
      </c>
      <c r="D37" s="79">
        <v>45321</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465</v>
      </c>
      <c r="B38" s="41">
        <f t="shared" si="0"/>
        <v>7.75</v>
      </c>
      <c r="C38" s="85" t="str">
        <f t="shared" si="7"/>
        <v>onsdag</v>
      </c>
      <c r="D38" s="82">
        <v>45322</v>
      </c>
      <c r="E38" s="42"/>
      <c r="F38" s="43"/>
      <c r="G38" s="44">
        <f t="shared" si="1"/>
        <v>30</v>
      </c>
      <c r="H38" s="45"/>
      <c r="I38" s="46">
        <f t="shared" si="2"/>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48" priority="6" operator="equal">
      <formula>TODAY()</formula>
    </cfRule>
  </conditionalFormatting>
  <conditionalFormatting sqref="D38">
    <cfRule type="cellIs" dxfId="47" priority="4" operator="equal">
      <formula>TODAY()</formula>
    </cfRule>
  </conditionalFormatting>
  <conditionalFormatting sqref="C8:C38">
    <cfRule type="containsText" dxfId="46" priority="2" operator="containsText" text="söndag">
      <formula>NOT(ISERROR(SEARCH("söndag",C8)))</formula>
    </cfRule>
    <cfRule type="containsText" dxfId="45" priority="3"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1"/>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2</v>
      </c>
    </row>
    <row r="4" spans="1:13" ht="12.75" customHeight="1" x14ac:dyDescent="0.2">
      <c r="D4" s="7"/>
      <c r="E4" s="8" t="s">
        <v>2</v>
      </c>
      <c r="F4" s="8" t="s">
        <v>3</v>
      </c>
      <c r="G4" s="8" t="s">
        <v>4</v>
      </c>
      <c r="H4" s="8" t="s">
        <v>5</v>
      </c>
      <c r="I4" s="9"/>
      <c r="J4" s="10" t="s">
        <v>6</v>
      </c>
      <c r="K4" s="9"/>
    </row>
    <row r="5" spans="1:13" x14ac:dyDescent="0.2">
      <c r="E5" s="11">
        <f>H5-F5-G5/1440</f>
        <v>0.32291666666666674</v>
      </c>
      <c r="F5" s="12">
        <v>0.33333333333333331</v>
      </c>
      <c r="G5" s="13">
        <v>30</v>
      </c>
      <c r="H5" s="12">
        <v>0.67708333333333337</v>
      </c>
      <c r="I5" s="76">
        <f>(FSlut*1440)-(FStart*1440)-Lunch</f>
        <v>465</v>
      </c>
      <c r="J5" s="14">
        <f>Januari!J39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30">
        <f>$I$5+I8</f>
        <v>465</v>
      </c>
      <c r="B8" s="20">
        <f t="shared" ref="B8:B36" si="0">A8/60</f>
        <v>7.75</v>
      </c>
      <c r="C8" s="98" t="str">
        <f>TEXT(D8, "dddd")</f>
        <v>torsdag</v>
      </c>
      <c r="D8" s="78">
        <v>45323</v>
      </c>
      <c r="E8" s="21"/>
      <c r="F8" s="22"/>
      <c r="G8" s="23">
        <f t="shared" ref="G8:G36" si="1">Lunch</f>
        <v>30</v>
      </c>
      <c r="H8" s="24"/>
      <c r="I8" s="25">
        <f t="shared" ref="I8:I36" si="2">IF(AND(F8&lt;&gt;"",H8&lt;&gt;""),((FStart-F8)+(H8-FSlut)+(Lunch-G8)/1440+E8/1440)*1440,IF(AND(F8="",H8="",E8&lt;&gt;""),E8,0))</f>
        <v>0</v>
      </c>
      <c r="J8" s="26">
        <f>Ingående+I8</f>
        <v>269.99999999999989</v>
      </c>
      <c r="K8" s="27">
        <f t="shared" ref="K8:K35" si="3">TRUNC(J8/60,0)</f>
        <v>4</v>
      </c>
      <c r="L8" s="28">
        <f t="shared" ref="L8:L35" si="4">MOD(ABS(J8),60)</f>
        <v>29.999999999999886</v>
      </c>
      <c r="M8" s="29"/>
    </row>
    <row r="9" spans="1:13" ht="12.75" x14ac:dyDescent="0.2">
      <c r="A9" s="30">
        <f>$I$5+I9</f>
        <v>465</v>
      </c>
      <c r="B9" s="31">
        <f t="shared" si="0"/>
        <v>7.75</v>
      </c>
      <c r="C9" s="85" t="str">
        <f>TEXT(D9, "dddd")</f>
        <v>fredag</v>
      </c>
      <c r="D9" s="79">
        <v>45324</v>
      </c>
      <c r="E9" s="32"/>
      <c r="F9" s="33"/>
      <c r="G9" s="34">
        <f t="shared" si="1"/>
        <v>30</v>
      </c>
      <c r="H9" s="35"/>
      <c r="I9" s="36">
        <f t="shared" si="2"/>
        <v>0</v>
      </c>
      <c r="J9" s="37">
        <f t="shared" ref="J9:J33" si="5">J8+I9</f>
        <v>269.99999999999989</v>
      </c>
      <c r="K9" s="38">
        <f t="shared" si="3"/>
        <v>4</v>
      </c>
      <c r="L9" s="39">
        <f t="shared" si="4"/>
        <v>29.999999999999886</v>
      </c>
      <c r="M9" s="29"/>
    </row>
    <row r="10" spans="1:13" ht="12.75" x14ac:dyDescent="0.2">
      <c r="A10" s="30">
        <f>$I$5+I10</f>
        <v>465</v>
      </c>
      <c r="B10" s="31">
        <f t="shared" si="0"/>
        <v>7.75</v>
      </c>
      <c r="C10" s="85" t="str">
        <f t="shared" ref="C10:C36" si="6">TEXT(D10, "dddd")</f>
        <v>lördag</v>
      </c>
      <c r="D10" s="79">
        <v>45325</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$I$5+I11</f>
        <v>465</v>
      </c>
      <c r="B11" s="31">
        <f t="shared" si="0"/>
        <v>7.75</v>
      </c>
      <c r="C11" s="85" t="str">
        <f t="shared" si="6"/>
        <v>söndag</v>
      </c>
      <c r="D11" s="79">
        <v>45326</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$I$5+I12</f>
        <v>465</v>
      </c>
      <c r="B12" s="31">
        <f t="shared" si="0"/>
        <v>7.75</v>
      </c>
      <c r="C12" s="85" t="str">
        <f t="shared" si="6"/>
        <v>måndag</v>
      </c>
      <c r="D12" s="79">
        <v>45327</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ref="A13:A36" si="7">$I$5+I13</f>
        <v>465</v>
      </c>
      <c r="B13" s="31">
        <f t="shared" si="0"/>
        <v>7.75</v>
      </c>
      <c r="C13" s="85" t="str">
        <f t="shared" si="6"/>
        <v>tisdag</v>
      </c>
      <c r="D13" s="79">
        <v>45328</v>
      </c>
      <c r="E13" s="32"/>
      <c r="F13" s="33"/>
      <c r="G13" s="34">
        <f t="shared" si="1"/>
        <v>30</v>
      </c>
      <c r="H13" s="35"/>
      <c r="I13" s="36">
        <f>IF(AND(F13&lt;&gt;"",H13&lt;&gt;""),((FStart-F13)+(H13-FSlut)+(Lunch-G13)/1440+E13/1440)*1440,IF(AND(F13="",H13="",E13&lt;&gt;""),E13,0))</f>
        <v>0</v>
      </c>
      <c r="J13" s="37">
        <f t="shared" si="5"/>
        <v>269.99999999999989</v>
      </c>
      <c r="K13" s="38">
        <f t="shared" si="3"/>
        <v>4</v>
      </c>
      <c r="L13" s="39">
        <f t="shared" si="4"/>
        <v>29.999999999999886</v>
      </c>
      <c r="M13" s="29"/>
    </row>
    <row r="14" spans="1:13" ht="12.75" x14ac:dyDescent="0.2">
      <c r="A14" s="30">
        <f t="shared" si="7"/>
        <v>465</v>
      </c>
      <c r="B14" s="31">
        <f t="shared" si="0"/>
        <v>7.75</v>
      </c>
      <c r="C14" s="85" t="str">
        <f t="shared" si="6"/>
        <v>onsdag</v>
      </c>
      <c r="D14" s="79">
        <v>45329</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7"/>
        <v>465</v>
      </c>
      <c r="B15" s="31">
        <f t="shared" si="0"/>
        <v>7.75</v>
      </c>
      <c r="C15" s="85" t="str">
        <f t="shared" si="6"/>
        <v>torsdag</v>
      </c>
      <c r="D15" s="79">
        <v>45330</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7"/>
        <v>465</v>
      </c>
      <c r="B16" s="31">
        <f t="shared" si="0"/>
        <v>7.75</v>
      </c>
      <c r="C16" s="85" t="str">
        <f t="shared" si="6"/>
        <v>fredag</v>
      </c>
      <c r="D16" s="79">
        <v>45331</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7"/>
        <v>465</v>
      </c>
      <c r="B17" s="31">
        <f t="shared" si="0"/>
        <v>7.75</v>
      </c>
      <c r="C17" s="85" t="str">
        <f t="shared" si="6"/>
        <v>lördag</v>
      </c>
      <c r="D17" s="79">
        <v>45332</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7"/>
        <v>465</v>
      </c>
      <c r="B18" s="31">
        <f t="shared" si="0"/>
        <v>7.75</v>
      </c>
      <c r="C18" s="85" t="str">
        <f t="shared" si="6"/>
        <v>söndag</v>
      </c>
      <c r="D18" s="79">
        <v>45333</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7"/>
        <v>465</v>
      </c>
      <c r="B19" s="31">
        <f t="shared" si="0"/>
        <v>7.75</v>
      </c>
      <c r="C19" s="85" t="str">
        <f t="shared" si="6"/>
        <v>måndag</v>
      </c>
      <c r="D19" s="79">
        <v>45334</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7"/>
        <v>465</v>
      </c>
      <c r="B20" s="31">
        <f t="shared" si="0"/>
        <v>7.75</v>
      </c>
      <c r="C20" s="85" t="str">
        <f t="shared" si="6"/>
        <v>tisdag</v>
      </c>
      <c r="D20" s="79">
        <v>45335</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7"/>
        <v>465</v>
      </c>
      <c r="B21" s="31">
        <f t="shared" si="0"/>
        <v>7.75</v>
      </c>
      <c r="C21" s="85" t="str">
        <f t="shared" si="6"/>
        <v>onsdag</v>
      </c>
      <c r="D21" s="79">
        <v>45336</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7"/>
        <v>465</v>
      </c>
      <c r="B22" s="31">
        <f t="shared" si="0"/>
        <v>7.75</v>
      </c>
      <c r="C22" s="85" t="str">
        <f t="shared" si="6"/>
        <v>torsdag</v>
      </c>
      <c r="D22" s="79">
        <v>45337</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7"/>
        <v>465</v>
      </c>
      <c r="B23" s="31">
        <f t="shared" si="0"/>
        <v>7.75</v>
      </c>
      <c r="C23" s="85" t="str">
        <f t="shared" si="6"/>
        <v>fredag</v>
      </c>
      <c r="D23" s="79">
        <v>45338</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7"/>
        <v>465</v>
      </c>
      <c r="B24" s="31">
        <f t="shared" si="0"/>
        <v>7.75</v>
      </c>
      <c r="C24" s="85" t="str">
        <f t="shared" si="6"/>
        <v>lördag</v>
      </c>
      <c r="D24" s="79">
        <v>45339</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7"/>
        <v>465</v>
      </c>
      <c r="B25" s="31">
        <f t="shared" si="0"/>
        <v>7.75</v>
      </c>
      <c r="C25" s="85" t="str">
        <f t="shared" si="6"/>
        <v>söndag</v>
      </c>
      <c r="D25" s="79">
        <v>45340</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7"/>
        <v>465</v>
      </c>
      <c r="B26" s="31">
        <f t="shared" si="0"/>
        <v>7.75</v>
      </c>
      <c r="C26" s="85" t="str">
        <f t="shared" si="6"/>
        <v>måndag</v>
      </c>
      <c r="D26" s="79">
        <v>45341</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7"/>
        <v>465</v>
      </c>
      <c r="B27" s="31">
        <f t="shared" si="0"/>
        <v>7.75</v>
      </c>
      <c r="C27" s="85" t="str">
        <f t="shared" si="6"/>
        <v>tisdag</v>
      </c>
      <c r="D27" s="79">
        <v>45342</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7"/>
        <v>465</v>
      </c>
      <c r="B28" s="31">
        <f t="shared" si="0"/>
        <v>7.75</v>
      </c>
      <c r="C28" s="85" t="str">
        <f t="shared" si="6"/>
        <v>onsdag</v>
      </c>
      <c r="D28" s="79">
        <v>45343</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7"/>
        <v>465</v>
      </c>
      <c r="B29" s="31">
        <f t="shared" si="0"/>
        <v>7.75</v>
      </c>
      <c r="C29" s="85" t="str">
        <f t="shared" si="6"/>
        <v>torsdag</v>
      </c>
      <c r="D29" s="79">
        <v>45344</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7"/>
        <v>465</v>
      </c>
      <c r="B30" s="31">
        <f t="shared" si="0"/>
        <v>7.75</v>
      </c>
      <c r="C30" s="85" t="str">
        <f t="shared" si="6"/>
        <v>fredag</v>
      </c>
      <c r="D30" s="79">
        <v>45345</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7"/>
        <v>465</v>
      </c>
      <c r="B31" s="31">
        <f t="shared" si="0"/>
        <v>7.75</v>
      </c>
      <c r="C31" s="85" t="str">
        <f t="shared" si="6"/>
        <v>lördag</v>
      </c>
      <c r="D31" s="79">
        <v>45346</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7"/>
        <v>465</v>
      </c>
      <c r="B32" s="31">
        <f t="shared" si="0"/>
        <v>7.75</v>
      </c>
      <c r="C32" s="85" t="str">
        <f t="shared" si="6"/>
        <v>söndag</v>
      </c>
      <c r="D32" s="79">
        <v>45347</v>
      </c>
      <c r="E32" s="32"/>
      <c r="F32" s="33"/>
      <c r="G32" s="34">
        <f t="shared" si="1"/>
        <v>30</v>
      </c>
      <c r="H32" s="35"/>
      <c r="I32" s="36">
        <f t="shared" si="2"/>
        <v>0</v>
      </c>
      <c r="J32" s="37">
        <f>J31+I32</f>
        <v>269.99999999999989</v>
      </c>
      <c r="K32" s="38">
        <f t="shared" si="3"/>
        <v>4</v>
      </c>
      <c r="L32" s="39">
        <f t="shared" si="4"/>
        <v>29.999999999999886</v>
      </c>
      <c r="M32" s="29"/>
    </row>
    <row r="33" spans="1:13" ht="12.75" x14ac:dyDescent="0.2">
      <c r="A33" s="30">
        <f t="shared" si="7"/>
        <v>465</v>
      </c>
      <c r="B33" s="31">
        <f t="shared" si="0"/>
        <v>7.75</v>
      </c>
      <c r="C33" s="85" t="str">
        <f t="shared" si="6"/>
        <v>måndag</v>
      </c>
      <c r="D33" s="79">
        <v>45348</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ref="A34:A35" si="8">$I$5+I34</f>
        <v>465</v>
      </c>
      <c r="B34" s="31">
        <f t="shared" ref="B34:B35" si="9">A34/60</f>
        <v>7.75</v>
      </c>
      <c r="C34" s="85" t="str">
        <f t="shared" ref="C34:C35" si="10">TEXT(D34, "dddd")</f>
        <v>tisdag</v>
      </c>
      <c r="D34" s="79">
        <v>45349</v>
      </c>
      <c r="E34" s="32"/>
      <c r="F34" s="33"/>
      <c r="G34" s="34">
        <f t="shared" si="1"/>
        <v>30</v>
      </c>
      <c r="H34" s="35"/>
      <c r="I34" s="36">
        <f t="shared" ref="I34:I35" si="11">IF(AND(F34&lt;&gt;"",H34&lt;&gt;""),((FStart-F34)+(H34-FSlut)+(Lunch-G34)/1440+E34/1440)*1440,IF(AND(F34="",H34="",E34&lt;&gt;""),E34,0))</f>
        <v>0</v>
      </c>
      <c r="J34" s="37">
        <f>J32+I34</f>
        <v>269.99999999999989</v>
      </c>
      <c r="K34" s="38">
        <f t="shared" si="3"/>
        <v>4</v>
      </c>
      <c r="L34" s="39">
        <f t="shared" si="4"/>
        <v>29.999999999999886</v>
      </c>
      <c r="M34" s="29"/>
    </row>
    <row r="35" spans="1:13" ht="12.75" x14ac:dyDescent="0.2">
      <c r="A35" s="30">
        <f t="shared" si="8"/>
        <v>465</v>
      </c>
      <c r="B35" s="31">
        <f t="shared" si="9"/>
        <v>7.75</v>
      </c>
      <c r="C35" s="85" t="str">
        <f t="shared" si="10"/>
        <v>onsdag</v>
      </c>
      <c r="D35" s="79">
        <v>45350</v>
      </c>
      <c r="E35" s="32"/>
      <c r="F35" s="33"/>
      <c r="G35" s="34">
        <f t="shared" si="1"/>
        <v>30</v>
      </c>
      <c r="H35" s="35"/>
      <c r="I35" s="36">
        <f t="shared" si="11"/>
        <v>0</v>
      </c>
      <c r="J35" s="37">
        <f>J33+I35</f>
        <v>269.99999999999989</v>
      </c>
      <c r="K35" s="38">
        <f t="shared" si="3"/>
        <v>4</v>
      </c>
      <c r="L35" s="39">
        <f t="shared" si="4"/>
        <v>29.999999999999886</v>
      </c>
      <c r="M35" s="29"/>
    </row>
    <row r="36" spans="1:13" ht="12.75" x14ac:dyDescent="0.2">
      <c r="A36" s="30">
        <f t="shared" si="7"/>
        <v>465</v>
      </c>
      <c r="B36" s="31">
        <f t="shared" si="0"/>
        <v>7.75</v>
      </c>
      <c r="C36" s="85" t="str">
        <f t="shared" si="6"/>
        <v>torsdag</v>
      </c>
      <c r="D36" s="79">
        <v>45351</v>
      </c>
      <c r="E36" s="103"/>
      <c r="F36" s="54"/>
      <c r="G36" s="55">
        <f t="shared" si="1"/>
        <v>30</v>
      </c>
      <c r="H36" s="56"/>
      <c r="I36" s="57">
        <f t="shared" si="2"/>
        <v>0</v>
      </c>
      <c r="J36" s="37">
        <f>J33+I36</f>
        <v>269.99999999999989</v>
      </c>
      <c r="K36" s="38">
        <f t="shared" ref="K36:K37" si="12">TRUNC(J36/60,0)</f>
        <v>4</v>
      </c>
      <c r="L36" s="39">
        <f t="shared" ref="L36:L37" si="13">MOD(ABS(J36),60)</f>
        <v>29.999999999999886</v>
      </c>
      <c r="M36" s="29"/>
    </row>
    <row r="37" spans="1:13" x14ac:dyDescent="0.2">
      <c r="A37" s="81"/>
      <c r="B37" s="83"/>
      <c r="C37" s="83"/>
      <c r="D37" s="84"/>
      <c r="I37" s="8" t="s">
        <v>11</v>
      </c>
      <c r="J37" s="50">
        <f>J36</f>
        <v>269.99999999999989</v>
      </c>
      <c r="K37" s="51">
        <f>TRUNC(J37/60,0)</f>
        <v>4</v>
      </c>
      <c r="L37" s="16">
        <f t="shared" si="13"/>
        <v>29.999999999999886</v>
      </c>
    </row>
    <row r="38" spans="1:13" x14ac:dyDescent="0.2">
      <c r="C38" s="2"/>
    </row>
    <row r="39" spans="1:13" x14ac:dyDescent="0.2">
      <c r="C39" s="2"/>
    </row>
    <row r="40" spans="1:13" x14ac:dyDescent="0.2">
      <c r="C40" s="2"/>
    </row>
    <row r="41" spans="1:13" x14ac:dyDescent="0.2"/>
  </sheetData>
  <sheetProtection sheet="1" objects="1" scenarios="1"/>
  <phoneticPr fontId="1" type="noConversion"/>
  <conditionalFormatting sqref="D8:D36">
    <cfRule type="cellIs" dxfId="44" priority="10" operator="equal">
      <formula>TODAY()</formula>
    </cfRule>
  </conditionalFormatting>
  <conditionalFormatting sqref="C8:C33 C36">
    <cfRule type="containsText" dxfId="43" priority="4" operator="containsText" text="söndag">
      <formula>NOT(ISERROR(SEARCH("söndag",C8)))</formula>
    </cfRule>
    <cfRule type="containsText" dxfId="42" priority="5" operator="containsText" text="lördag">
      <formula>NOT(ISERROR(SEARCH("lördag",C8)))</formula>
    </cfRule>
  </conditionalFormatting>
  <conditionalFormatting sqref="C34:C35">
    <cfRule type="containsText" dxfId="41" priority="1" operator="containsText" text="söndag">
      <formula>NOT(ISERROR(SEARCH("söndag",C34)))</formula>
    </cfRule>
    <cfRule type="containsText" dxfId="40" priority="2" operator="containsText" text="lördag">
      <formula>NOT(ISERROR(SEARCH("lördag",C34)))</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3</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Februari!J37</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fredag</v>
      </c>
      <c r="D8" s="78">
        <v>45352</v>
      </c>
      <c r="E8" s="21"/>
      <c r="F8" s="22"/>
      <c r="G8" s="23">
        <f t="shared" ref="G8:G38" si="1">Lunch</f>
        <v>30</v>
      </c>
      <c r="H8" s="24"/>
      <c r="I8" s="25">
        <f t="shared" ref="I8:I38" si="2">IF(AND(F8&lt;&gt;"",H8&lt;&gt;""),((FStart-F8)+(H8-FSlut)+(Lunch-G8)/1440+E8/1440)*1440,IF(AND(F8="",H8="",E8&lt;&gt;""),E8,0))</f>
        <v>0</v>
      </c>
      <c r="J8" s="26">
        <f>Ingående+I8</f>
        <v>269.99999999999989</v>
      </c>
      <c r="K8" s="27">
        <f t="shared" ref="K8:K38" si="3">TRUNC(J8/60,0)</f>
        <v>4</v>
      </c>
      <c r="L8" s="28">
        <f t="shared" ref="L8:L38" si="4">MOD(ABS(J8),60)</f>
        <v>29.999999999999886</v>
      </c>
      <c r="M8" s="29"/>
    </row>
    <row r="9" spans="1:13" ht="12.75" x14ac:dyDescent="0.2">
      <c r="A9" s="30">
        <f>$I$5+I9</f>
        <v>490.00000000000011</v>
      </c>
      <c r="B9" s="31">
        <f t="shared" si="0"/>
        <v>8.1666666666666679</v>
      </c>
      <c r="C9" s="85" t="str">
        <f>TEXT(D9, "dddd")</f>
        <v>lördag</v>
      </c>
      <c r="D9" s="79">
        <v>45353</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söndag</v>
      </c>
      <c r="D10" s="79">
        <v>45354</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måndag</v>
      </c>
      <c r="D11" s="79">
        <v>45355</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tisdag</v>
      </c>
      <c r="D12" s="79">
        <v>45356</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onsdag</v>
      </c>
      <c r="D13" s="79">
        <v>45357</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torsdag</v>
      </c>
      <c r="D14" s="79">
        <v>45358</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fredag</v>
      </c>
      <c r="D15" s="79">
        <v>45359</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lördag</v>
      </c>
      <c r="D16" s="79">
        <v>45360</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söndag</v>
      </c>
      <c r="D17" s="79">
        <v>45361</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måndag</v>
      </c>
      <c r="D18" s="79">
        <v>45362</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tisdag</v>
      </c>
      <c r="D19" s="79">
        <v>45363</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onsdag</v>
      </c>
      <c r="D20" s="79">
        <v>45364</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torsdag</v>
      </c>
      <c r="D21" s="79">
        <v>45365</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fredag</v>
      </c>
      <c r="D22" s="79">
        <v>45366</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lördag</v>
      </c>
      <c r="D23" s="79">
        <v>45367</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söndag</v>
      </c>
      <c r="D24" s="79">
        <v>45368</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måndag</v>
      </c>
      <c r="D25" s="79">
        <v>45369</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tisdag</v>
      </c>
      <c r="D26" s="79">
        <v>45370</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onsdag</v>
      </c>
      <c r="D27" s="79">
        <v>45371</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torsdag</v>
      </c>
      <c r="D28" s="79">
        <v>45372</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fredag</v>
      </c>
      <c r="D29" s="79">
        <v>45373</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lördag</v>
      </c>
      <c r="D30" s="79">
        <v>45374</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85" t="str">
        <f t="shared" si="7"/>
        <v>söndag</v>
      </c>
      <c r="D31" s="79">
        <v>45375</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85" t="str">
        <f t="shared" si="7"/>
        <v>måndag</v>
      </c>
      <c r="D32" s="79">
        <v>45376</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85" t="str">
        <f t="shared" si="7"/>
        <v>tisdag</v>
      </c>
      <c r="D33" s="79">
        <v>45377</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490.00000000000011</v>
      </c>
      <c r="B34" s="31">
        <f t="shared" si="0"/>
        <v>8.1666666666666679</v>
      </c>
      <c r="C34" s="85" t="str">
        <f t="shared" si="7"/>
        <v>onsdag</v>
      </c>
      <c r="D34" s="79">
        <v>45378</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490.00000000000011</v>
      </c>
      <c r="B35" s="31">
        <f t="shared" si="0"/>
        <v>8.1666666666666679</v>
      </c>
      <c r="C35" s="85" t="str">
        <f t="shared" si="7"/>
        <v>torsdag</v>
      </c>
      <c r="D35" s="79">
        <v>45379</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100" t="str">
        <f t="shared" si="7"/>
        <v>fredag</v>
      </c>
      <c r="D36" s="79">
        <v>45380</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lördag</v>
      </c>
      <c r="D37" s="79">
        <v>45381</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490.00000000000011</v>
      </c>
      <c r="B38" s="41">
        <f t="shared" si="0"/>
        <v>8.1666666666666679</v>
      </c>
      <c r="C38" s="85" t="str">
        <f t="shared" si="7"/>
        <v>söndag</v>
      </c>
      <c r="D38" s="82">
        <v>45382</v>
      </c>
      <c r="E38" s="42"/>
      <c r="F38" s="43"/>
      <c r="G38" s="44">
        <f t="shared" si="1"/>
        <v>30</v>
      </c>
      <c r="H38" s="45"/>
      <c r="I38" s="52">
        <f t="shared" si="2"/>
        <v>0</v>
      </c>
      <c r="J38" s="47">
        <f t="shared" si="5"/>
        <v>269.99999999999989</v>
      </c>
      <c r="K38" s="48">
        <f t="shared" si="3"/>
        <v>4</v>
      </c>
      <c r="L38" s="49">
        <f t="shared" si="4"/>
        <v>29.999999999999886</v>
      </c>
      <c r="M38" s="29" t="s">
        <v>38</v>
      </c>
    </row>
    <row r="39" spans="1:13" x14ac:dyDescent="0.2">
      <c r="A39" s="81"/>
      <c r="B39" s="83"/>
      <c r="C39" s="83"/>
      <c r="D39" s="84"/>
      <c r="I39" s="8" t="s">
        <v>11</v>
      </c>
      <c r="J39" s="50">
        <f>J38</f>
        <v>269.99999999999989</v>
      </c>
      <c r="K39" s="51">
        <f>TRUNC(J38/60,0)</f>
        <v>4</v>
      </c>
      <c r="L39" s="16">
        <f>MOD(ABS(J38),60)</f>
        <v>29.999999999999886</v>
      </c>
    </row>
    <row r="40" spans="1:13" x14ac:dyDescent="0.2">
      <c r="C40" s="2"/>
    </row>
  </sheetData>
  <sheetProtection sheet="1" objects="1" scenarios="1"/>
  <phoneticPr fontId="1" type="noConversion"/>
  <conditionalFormatting sqref="D8:D37">
    <cfRule type="cellIs" dxfId="39" priority="7" operator="equal">
      <formula>TODAY()</formula>
    </cfRule>
  </conditionalFormatting>
  <conditionalFormatting sqref="D38">
    <cfRule type="cellIs" dxfId="38" priority="5" operator="equal">
      <formula>TODAY()</formula>
    </cfRule>
  </conditionalFormatting>
  <conditionalFormatting sqref="C8:C38">
    <cfRule type="containsText" dxfId="37" priority="1" operator="containsText" text="söndag">
      <formula>NOT(ISERROR(SEARCH("söndag",C8)))</formula>
    </cfRule>
    <cfRule type="containsText" dxfId="36"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4</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Mars!J39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99" t="str">
        <f>TEXT(D8, "dddd")</f>
        <v>måndag</v>
      </c>
      <c r="D8" s="78">
        <v>45383</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490.00000000000011</v>
      </c>
      <c r="B9" s="31">
        <f t="shared" si="1"/>
        <v>8.1666666666666679</v>
      </c>
      <c r="C9" s="104" t="str">
        <f>TEXT(D9, "dddd")</f>
        <v>tisdag</v>
      </c>
      <c r="D9" s="79">
        <v>45384</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onsdag</v>
      </c>
      <c r="D10" s="79">
        <v>45385</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torsdag</v>
      </c>
      <c r="D11" s="79">
        <v>45386</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fredag</v>
      </c>
      <c r="D12" s="79">
        <v>45387</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lördag</v>
      </c>
      <c r="D13" s="79">
        <v>45388</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100" t="str">
        <f t="shared" si="7"/>
        <v>söndag</v>
      </c>
      <c r="D14" s="79">
        <v>45389</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måndag</v>
      </c>
      <c r="D15" s="79">
        <v>45390</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tisdag</v>
      </c>
      <c r="D16" s="79">
        <v>45391</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100" t="str">
        <f t="shared" si="7"/>
        <v>onsdag</v>
      </c>
      <c r="D17" s="79">
        <v>45392</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torsdag</v>
      </c>
      <c r="D18" s="79">
        <v>45393</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fredag</v>
      </c>
      <c r="D19" s="79">
        <v>45394</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lördag</v>
      </c>
      <c r="D20" s="79">
        <v>45395</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söndag</v>
      </c>
      <c r="D21" s="79">
        <v>45396</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100" t="str">
        <f t="shared" si="7"/>
        <v>måndag</v>
      </c>
      <c r="D22" s="79">
        <v>45397</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tisdag</v>
      </c>
      <c r="D23" s="79">
        <v>45398</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onsdag</v>
      </c>
      <c r="D24" s="79">
        <v>45399</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85" t="str">
        <f t="shared" si="7"/>
        <v>torsdag</v>
      </c>
      <c r="D25" s="79">
        <v>45400</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fredag</v>
      </c>
      <c r="D26" s="79">
        <v>45401</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lördag</v>
      </c>
      <c r="D27" s="79">
        <v>45402</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85" t="str">
        <f t="shared" si="7"/>
        <v>söndag</v>
      </c>
      <c r="D28" s="79">
        <v>45403</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måndag</v>
      </c>
      <c r="D29" s="79">
        <v>45404</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tisdag</v>
      </c>
      <c r="D30" s="79">
        <v>45405</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onsdag</v>
      </c>
      <c r="D31" s="79">
        <v>45406</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torsdag</v>
      </c>
      <c r="D32" s="79">
        <v>45407</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fredag</v>
      </c>
      <c r="D33" s="79">
        <v>45408</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lördag</v>
      </c>
      <c r="D34" s="79">
        <v>45409</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söndag</v>
      </c>
      <c r="D35" s="79">
        <v>45410</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måndag</v>
      </c>
      <c r="D36" s="79">
        <v>45411</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490.00000000000011</v>
      </c>
      <c r="B37" s="41">
        <f t="shared" si="1"/>
        <v>8.1666666666666679</v>
      </c>
      <c r="C37" s="85" t="str">
        <f t="shared" si="7"/>
        <v>tisdag</v>
      </c>
      <c r="D37" s="82">
        <v>45412</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sheetProtection sheet="1" objects="1" scenarios="1"/>
  <phoneticPr fontId="1" type="noConversion"/>
  <conditionalFormatting sqref="D8:D36">
    <cfRule type="cellIs" dxfId="35" priority="8" operator="equal">
      <formula>TODAY()</formula>
    </cfRule>
  </conditionalFormatting>
  <conditionalFormatting sqref="D37">
    <cfRule type="cellIs" dxfId="34" priority="7" operator="equal">
      <formula>TODAY()</formula>
    </cfRule>
  </conditionalFormatting>
  <conditionalFormatting sqref="C8:C37">
    <cfRule type="containsText" dxfId="33" priority="1" operator="containsText" text="söndag">
      <formula>NOT(ISERROR(SEARCH("söndag",C8)))</formula>
    </cfRule>
    <cfRule type="containsText" dxfId="32"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5</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April!J38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9" t="str">
        <f>TEXT(D8, "dddd")</f>
        <v>onsdag</v>
      </c>
      <c r="D8" s="78">
        <v>45413</v>
      </c>
      <c r="E8" s="21"/>
      <c r="F8" s="22"/>
      <c r="G8" s="23">
        <f t="shared" ref="G8:G38" si="1">Lunch</f>
        <v>30</v>
      </c>
      <c r="H8" s="24"/>
      <c r="I8" s="25">
        <f>IF(AND(F8&lt;&gt;"",H8&lt;&gt;""),((FStart-F8)+(H8-FSlut)+(Lunch-G8)/1440+E8/1440)*1440,IF(AND(F8="",H8="",E8&lt;&gt;""),E8,0))</f>
        <v>0</v>
      </c>
      <c r="J8" s="26">
        <f>Ingående+I8</f>
        <v>269.99999999999989</v>
      </c>
      <c r="K8" s="27">
        <f t="shared" ref="K8:K39" si="2">TRUNC(J8/60,0)</f>
        <v>4</v>
      </c>
      <c r="L8" s="28">
        <f t="shared" ref="L8:L39" si="3">MOD(ABS(J8),60)</f>
        <v>29.999999999999886</v>
      </c>
      <c r="M8" s="29"/>
    </row>
    <row r="9" spans="1:13" ht="12.75" x14ac:dyDescent="0.2">
      <c r="A9" s="30">
        <f>$I$5+I9</f>
        <v>450</v>
      </c>
      <c r="B9" s="31">
        <f t="shared" si="0"/>
        <v>7.5</v>
      </c>
      <c r="C9" s="85" t="str">
        <f>TEXT(D9, "dddd")</f>
        <v>torsdag</v>
      </c>
      <c r="D9" s="79">
        <v>45414</v>
      </c>
      <c r="E9" s="32"/>
      <c r="F9" s="33"/>
      <c r="G9" s="34">
        <f t="shared" si="1"/>
        <v>30</v>
      </c>
      <c r="H9" s="35"/>
      <c r="I9" s="36">
        <f>IF(AND(F9&lt;&gt;"",H9&lt;&gt;""),((FStart-F9)+(H9-FSlut)+(Lunch-G9)/1440+E9/1440)*1440,IF(AND(F9="",H9="",E9&lt;&gt;""),E9,0))</f>
        <v>0</v>
      </c>
      <c r="J9" s="37">
        <f t="shared" ref="J9:J38" si="4">J8+I9</f>
        <v>269.99999999999989</v>
      </c>
      <c r="K9" s="38">
        <f t="shared" si="2"/>
        <v>4</v>
      </c>
      <c r="L9" s="39">
        <f t="shared" si="3"/>
        <v>29.999999999999886</v>
      </c>
      <c r="M9" s="29"/>
    </row>
    <row r="10" spans="1:13" ht="12.75" x14ac:dyDescent="0.2">
      <c r="A10" s="30">
        <f t="shared" ref="A10:A38" si="5">$I$5+I10</f>
        <v>450</v>
      </c>
      <c r="B10" s="31">
        <f t="shared" si="0"/>
        <v>7.5</v>
      </c>
      <c r="C10" s="85" t="str">
        <f t="shared" ref="C10:C38" si="6">TEXT(D10, "dddd")</f>
        <v>fredag</v>
      </c>
      <c r="D10" s="79">
        <v>45415</v>
      </c>
      <c r="E10" s="32"/>
      <c r="F10" s="33"/>
      <c r="G10" s="34">
        <f t="shared" si="1"/>
        <v>30</v>
      </c>
      <c r="H10" s="35"/>
      <c r="I10" s="36">
        <f t="shared" ref="I10:I38" si="7">IF(AND(F10&lt;&gt;"",H10&lt;&gt;""),((FStart-F10)+(H10-FSlut)+(Lunch-G10)/1440+E10/1440)*1440,IF(AND(F10="",H10="",E10&lt;&gt;""),E10,0))</f>
        <v>0</v>
      </c>
      <c r="J10" s="37">
        <f t="shared" si="4"/>
        <v>269.99999999999989</v>
      </c>
      <c r="K10" s="38">
        <f t="shared" si="2"/>
        <v>4</v>
      </c>
      <c r="L10" s="39">
        <f t="shared" si="3"/>
        <v>29.999999999999886</v>
      </c>
      <c r="M10" s="29"/>
    </row>
    <row r="11" spans="1:13" ht="12.75" x14ac:dyDescent="0.2">
      <c r="A11" s="30">
        <f t="shared" si="5"/>
        <v>450</v>
      </c>
      <c r="B11" s="31">
        <f t="shared" si="0"/>
        <v>7.5</v>
      </c>
      <c r="C11" s="85" t="str">
        <f t="shared" si="6"/>
        <v>lördag</v>
      </c>
      <c r="D11" s="79">
        <v>45416</v>
      </c>
      <c r="E11" s="32"/>
      <c r="F11" s="33"/>
      <c r="G11" s="34">
        <f t="shared" si="1"/>
        <v>30</v>
      </c>
      <c r="H11" s="35"/>
      <c r="I11" s="36">
        <f t="shared" si="7"/>
        <v>0</v>
      </c>
      <c r="J11" s="37">
        <f t="shared" si="4"/>
        <v>269.99999999999989</v>
      </c>
      <c r="K11" s="38">
        <f t="shared" si="2"/>
        <v>4</v>
      </c>
      <c r="L11" s="39">
        <f t="shared" si="3"/>
        <v>29.999999999999886</v>
      </c>
      <c r="M11" s="29"/>
    </row>
    <row r="12" spans="1:13" ht="12.75" x14ac:dyDescent="0.2">
      <c r="A12" s="30">
        <f t="shared" si="5"/>
        <v>450</v>
      </c>
      <c r="B12" s="31">
        <f t="shared" si="0"/>
        <v>7.5</v>
      </c>
      <c r="C12" s="85" t="str">
        <f t="shared" si="6"/>
        <v>söndag</v>
      </c>
      <c r="D12" s="79">
        <v>45417</v>
      </c>
      <c r="E12" s="32"/>
      <c r="F12" s="33"/>
      <c r="G12" s="34">
        <f t="shared" si="1"/>
        <v>30</v>
      </c>
      <c r="H12" s="35"/>
      <c r="I12" s="36">
        <f t="shared" si="7"/>
        <v>0</v>
      </c>
      <c r="J12" s="37">
        <f t="shared" si="4"/>
        <v>269.99999999999989</v>
      </c>
      <c r="K12" s="38">
        <f t="shared" si="2"/>
        <v>4</v>
      </c>
      <c r="L12" s="39">
        <f t="shared" si="3"/>
        <v>29.999999999999886</v>
      </c>
      <c r="M12" s="29"/>
    </row>
    <row r="13" spans="1:13" ht="12.75" x14ac:dyDescent="0.2">
      <c r="A13" s="30">
        <f t="shared" si="5"/>
        <v>450</v>
      </c>
      <c r="B13" s="31">
        <f t="shared" si="0"/>
        <v>7.5</v>
      </c>
      <c r="C13" s="85" t="str">
        <f t="shared" si="6"/>
        <v>måndag</v>
      </c>
      <c r="D13" s="79">
        <v>45418</v>
      </c>
      <c r="E13" s="32"/>
      <c r="F13" s="33"/>
      <c r="G13" s="34">
        <f t="shared" si="1"/>
        <v>30</v>
      </c>
      <c r="H13" s="35"/>
      <c r="I13" s="36">
        <f t="shared" si="7"/>
        <v>0</v>
      </c>
      <c r="J13" s="37">
        <f t="shared" si="4"/>
        <v>269.99999999999989</v>
      </c>
      <c r="K13" s="38">
        <f t="shared" si="2"/>
        <v>4</v>
      </c>
      <c r="L13" s="39">
        <f t="shared" si="3"/>
        <v>29.999999999999886</v>
      </c>
      <c r="M13" s="29"/>
    </row>
    <row r="14" spans="1:13" ht="12.75" x14ac:dyDescent="0.2">
      <c r="A14" s="30">
        <f t="shared" si="5"/>
        <v>450</v>
      </c>
      <c r="B14" s="31">
        <f t="shared" si="0"/>
        <v>7.5</v>
      </c>
      <c r="C14" s="85" t="str">
        <f t="shared" si="6"/>
        <v>tisdag</v>
      </c>
      <c r="D14" s="79">
        <v>45419</v>
      </c>
      <c r="E14" s="32"/>
      <c r="F14" s="33"/>
      <c r="G14" s="34">
        <f t="shared" si="1"/>
        <v>30</v>
      </c>
      <c r="H14" s="35"/>
      <c r="I14" s="36">
        <f t="shared" si="7"/>
        <v>0</v>
      </c>
      <c r="J14" s="37">
        <f t="shared" si="4"/>
        <v>269.99999999999989</v>
      </c>
      <c r="K14" s="38">
        <f t="shared" si="2"/>
        <v>4</v>
      </c>
      <c r="L14" s="39">
        <f t="shared" si="3"/>
        <v>29.999999999999886</v>
      </c>
      <c r="M14" s="29"/>
    </row>
    <row r="15" spans="1:13" ht="12.75" x14ac:dyDescent="0.2">
      <c r="A15" s="30">
        <f t="shared" si="5"/>
        <v>450</v>
      </c>
      <c r="B15" s="31">
        <f t="shared" si="0"/>
        <v>7.5</v>
      </c>
      <c r="C15" s="85" t="str">
        <f t="shared" si="6"/>
        <v>onsdag</v>
      </c>
      <c r="D15" s="79">
        <v>45420</v>
      </c>
      <c r="E15" s="32"/>
      <c r="F15" s="33"/>
      <c r="G15" s="34">
        <f t="shared" si="1"/>
        <v>30</v>
      </c>
      <c r="H15" s="35"/>
      <c r="I15" s="36">
        <f t="shared" si="7"/>
        <v>0</v>
      </c>
      <c r="J15" s="37">
        <f t="shared" si="4"/>
        <v>269.99999999999989</v>
      </c>
      <c r="K15" s="38">
        <f t="shared" si="2"/>
        <v>4</v>
      </c>
      <c r="L15" s="39">
        <f t="shared" si="3"/>
        <v>29.999999999999886</v>
      </c>
      <c r="M15" s="29"/>
    </row>
    <row r="16" spans="1:13" ht="12.75" x14ac:dyDescent="0.2">
      <c r="A16" s="30">
        <f t="shared" si="5"/>
        <v>450</v>
      </c>
      <c r="B16" s="31">
        <f t="shared" si="0"/>
        <v>7.5</v>
      </c>
      <c r="C16" s="100" t="str">
        <f t="shared" si="6"/>
        <v>torsdag</v>
      </c>
      <c r="D16" s="79">
        <v>45421</v>
      </c>
      <c r="E16" s="32"/>
      <c r="F16" s="33"/>
      <c r="G16" s="34">
        <f t="shared" si="1"/>
        <v>30</v>
      </c>
      <c r="H16" s="35"/>
      <c r="I16" s="36">
        <f t="shared" si="7"/>
        <v>0</v>
      </c>
      <c r="J16" s="37">
        <f t="shared" si="4"/>
        <v>269.99999999999989</v>
      </c>
      <c r="K16" s="38">
        <f t="shared" si="2"/>
        <v>4</v>
      </c>
      <c r="L16" s="39">
        <f t="shared" si="3"/>
        <v>29.999999999999886</v>
      </c>
      <c r="M16" s="29"/>
    </row>
    <row r="17" spans="1:13" ht="12.75" x14ac:dyDescent="0.2">
      <c r="A17" s="30">
        <f t="shared" si="5"/>
        <v>450</v>
      </c>
      <c r="B17" s="31">
        <f t="shared" si="0"/>
        <v>7.5</v>
      </c>
      <c r="C17" s="85" t="str">
        <f t="shared" si="6"/>
        <v>fredag</v>
      </c>
      <c r="D17" s="79">
        <v>45422</v>
      </c>
      <c r="E17" s="32"/>
      <c r="F17" s="33"/>
      <c r="G17" s="34">
        <f t="shared" si="1"/>
        <v>30</v>
      </c>
      <c r="H17" s="35"/>
      <c r="I17" s="36">
        <f t="shared" si="7"/>
        <v>0</v>
      </c>
      <c r="J17" s="37">
        <f t="shared" si="4"/>
        <v>269.99999999999989</v>
      </c>
      <c r="K17" s="38">
        <f t="shared" si="2"/>
        <v>4</v>
      </c>
      <c r="L17" s="39">
        <f t="shared" si="3"/>
        <v>29.999999999999886</v>
      </c>
      <c r="M17" s="29"/>
    </row>
    <row r="18" spans="1:13" ht="12.75" x14ac:dyDescent="0.2">
      <c r="A18" s="30">
        <f t="shared" si="5"/>
        <v>450</v>
      </c>
      <c r="B18" s="31">
        <f t="shared" si="0"/>
        <v>7.5</v>
      </c>
      <c r="C18" s="85" t="str">
        <f t="shared" si="6"/>
        <v>lördag</v>
      </c>
      <c r="D18" s="79">
        <v>45423</v>
      </c>
      <c r="E18" s="32"/>
      <c r="F18" s="33"/>
      <c r="G18" s="34">
        <f t="shared" si="1"/>
        <v>30</v>
      </c>
      <c r="H18" s="35"/>
      <c r="I18" s="36">
        <f t="shared" si="7"/>
        <v>0</v>
      </c>
      <c r="J18" s="37">
        <f t="shared" si="4"/>
        <v>269.99999999999989</v>
      </c>
      <c r="K18" s="38">
        <f t="shared" si="2"/>
        <v>4</v>
      </c>
      <c r="L18" s="39">
        <f t="shared" si="3"/>
        <v>29.999999999999886</v>
      </c>
      <c r="M18" s="29"/>
    </row>
    <row r="19" spans="1:13" ht="12.75" x14ac:dyDescent="0.2">
      <c r="A19" s="30">
        <f t="shared" si="5"/>
        <v>450</v>
      </c>
      <c r="B19" s="31">
        <f t="shared" si="0"/>
        <v>7.5</v>
      </c>
      <c r="C19" s="85" t="str">
        <f t="shared" si="6"/>
        <v>söndag</v>
      </c>
      <c r="D19" s="79">
        <v>45424</v>
      </c>
      <c r="E19" s="32"/>
      <c r="F19" s="33"/>
      <c r="G19" s="34">
        <f t="shared" si="1"/>
        <v>30</v>
      </c>
      <c r="H19" s="35"/>
      <c r="I19" s="36">
        <f t="shared" si="7"/>
        <v>0</v>
      </c>
      <c r="J19" s="37">
        <f t="shared" si="4"/>
        <v>269.99999999999989</v>
      </c>
      <c r="K19" s="38">
        <f t="shared" si="2"/>
        <v>4</v>
      </c>
      <c r="L19" s="39">
        <f t="shared" si="3"/>
        <v>29.999999999999886</v>
      </c>
      <c r="M19" s="29"/>
    </row>
    <row r="20" spans="1:13" ht="12.75" x14ac:dyDescent="0.2">
      <c r="A20" s="30">
        <f t="shared" si="5"/>
        <v>450</v>
      </c>
      <c r="B20" s="31">
        <f t="shared" si="0"/>
        <v>7.5</v>
      </c>
      <c r="C20" s="100" t="str">
        <f t="shared" si="6"/>
        <v>måndag</v>
      </c>
      <c r="D20" s="79">
        <v>45425</v>
      </c>
      <c r="E20" s="32"/>
      <c r="F20" s="33"/>
      <c r="G20" s="34">
        <f t="shared" si="1"/>
        <v>30</v>
      </c>
      <c r="H20" s="35"/>
      <c r="I20" s="36">
        <f t="shared" si="7"/>
        <v>0</v>
      </c>
      <c r="J20" s="37">
        <f t="shared" si="4"/>
        <v>269.99999999999989</v>
      </c>
      <c r="K20" s="38">
        <f t="shared" si="2"/>
        <v>4</v>
      </c>
      <c r="L20" s="39">
        <f t="shared" si="3"/>
        <v>29.999999999999886</v>
      </c>
      <c r="M20" s="29"/>
    </row>
    <row r="21" spans="1:13" ht="12.75" x14ac:dyDescent="0.2">
      <c r="A21" s="30">
        <f t="shared" si="5"/>
        <v>450</v>
      </c>
      <c r="B21" s="31">
        <f t="shared" si="0"/>
        <v>7.5</v>
      </c>
      <c r="C21" s="85" t="str">
        <f t="shared" si="6"/>
        <v>tisdag</v>
      </c>
      <c r="D21" s="79">
        <v>45426</v>
      </c>
      <c r="E21" s="32"/>
      <c r="F21" s="33"/>
      <c r="G21" s="34">
        <f t="shared" si="1"/>
        <v>30</v>
      </c>
      <c r="H21" s="35"/>
      <c r="I21" s="36">
        <f t="shared" si="7"/>
        <v>0</v>
      </c>
      <c r="J21" s="37">
        <f t="shared" si="4"/>
        <v>269.99999999999989</v>
      </c>
      <c r="K21" s="38">
        <f t="shared" si="2"/>
        <v>4</v>
      </c>
      <c r="L21" s="39">
        <f t="shared" si="3"/>
        <v>29.999999999999886</v>
      </c>
      <c r="M21" s="29"/>
    </row>
    <row r="22" spans="1:13" ht="12.75" x14ac:dyDescent="0.2">
      <c r="A22" s="30">
        <f t="shared" si="5"/>
        <v>450</v>
      </c>
      <c r="B22" s="31">
        <f t="shared" si="0"/>
        <v>7.5</v>
      </c>
      <c r="C22" s="85" t="str">
        <f t="shared" si="6"/>
        <v>onsdag</v>
      </c>
      <c r="D22" s="79">
        <v>45427</v>
      </c>
      <c r="E22" s="32"/>
      <c r="F22" s="33"/>
      <c r="G22" s="34">
        <f t="shared" si="1"/>
        <v>30</v>
      </c>
      <c r="H22" s="35"/>
      <c r="I22" s="36">
        <f t="shared" si="7"/>
        <v>0</v>
      </c>
      <c r="J22" s="37">
        <f t="shared" si="4"/>
        <v>269.99999999999989</v>
      </c>
      <c r="K22" s="38">
        <f t="shared" si="2"/>
        <v>4</v>
      </c>
      <c r="L22" s="39">
        <f t="shared" si="3"/>
        <v>29.999999999999886</v>
      </c>
      <c r="M22" s="29"/>
    </row>
    <row r="23" spans="1:13" ht="12.75" x14ac:dyDescent="0.2">
      <c r="A23" s="30">
        <f t="shared" si="5"/>
        <v>450</v>
      </c>
      <c r="B23" s="31">
        <f t="shared" si="0"/>
        <v>7.5</v>
      </c>
      <c r="C23" s="85" t="str">
        <f t="shared" si="6"/>
        <v>torsdag</v>
      </c>
      <c r="D23" s="79">
        <v>45428</v>
      </c>
      <c r="E23" s="32"/>
      <c r="F23" s="33"/>
      <c r="G23" s="34">
        <f t="shared" si="1"/>
        <v>30</v>
      </c>
      <c r="H23" s="35"/>
      <c r="I23" s="36">
        <f t="shared" si="7"/>
        <v>0</v>
      </c>
      <c r="J23" s="37">
        <f t="shared" si="4"/>
        <v>269.99999999999989</v>
      </c>
      <c r="K23" s="38">
        <f t="shared" si="2"/>
        <v>4</v>
      </c>
      <c r="L23" s="39">
        <f t="shared" si="3"/>
        <v>29.999999999999886</v>
      </c>
      <c r="M23" s="29"/>
    </row>
    <row r="24" spans="1:13" ht="12.75" x14ac:dyDescent="0.2">
      <c r="A24" s="30">
        <f t="shared" si="5"/>
        <v>450</v>
      </c>
      <c r="B24" s="31">
        <f t="shared" si="0"/>
        <v>7.5</v>
      </c>
      <c r="C24" s="85" t="str">
        <f t="shared" si="6"/>
        <v>fredag</v>
      </c>
      <c r="D24" s="79">
        <v>45429</v>
      </c>
      <c r="E24" s="32"/>
      <c r="F24" s="33"/>
      <c r="G24" s="34">
        <f t="shared" si="1"/>
        <v>30</v>
      </c>
      <c r="H24" s="35"/>
      <c r="I24" s="36">
        <f t="shared" si="7"/>
        <v>0</v>
      </c>
      <c r="J24" s="37">
        <f t="shared" si="4"/>
        <v>269.99999999999989</v>
      </c>
      <c r="K24" s="38">
        <f t="shared" si="2"/>
        <v>4</v>
      </c>
      <c r="L24" s="39">
        <f t="shared" si="3"/>
        <v>29.999999999999886</v>
      </c>
      <c r="M24" s="29"/>
    </row>
    <row r="25" spans="1:13" ht="12.75" x14ac:dyDescent="0.2">
      <c r="A25" s="30">
        <f t="shared" si="5"/>
        <v>450</v>
      </c>
      <c r="B25" s="31">
        <f t="shared" si="0"/>
        <v>7.5</v>
      </c>
      <c r="C25" s="100" t="str">
        <f t="shared" si="6"/>
        <v>lördag</v>
      </c>
      <c r="D25" s="79">
        <v>45430</v>
      </c>
      <c r="E25" s="32"/>
      <c r="F25" s="33"/>
      <c r="G25" s="34">
        <f t="shared" si="1"/>
        <v>30</v>
      </c>
      <c r="H25" s="35"/>
      <c r="I25" s="36">
        <f t="shared" si="7"/>
        <v>0</v>
      </c>
      <c r="J25" s="37">
        <f t="shared" si="4"/>
        <v>269.99999999999989</v>
      </c>
      <c r="K25" s="38">
        <f t="shared" si="2"/>
        <v>4</v>
      </c>
      <c r="L25" s="39">
        <f t="shared" si="3"/>
        <v>29.999999999999886</v>
      </c>
      <c r="M25" s="29"/>
    </row>
    <row r="26" spans="1:13" ht="12.75" x14ac:dyDescent="0.2">
      <c r="A26" s="30">
        <f t="shared" si="5"/>
        <v>450</v>
      </c>
      <c r="B26" s="31">
        <f t="shared" si="0"/>
        <v>7.5</v>
      </c>
      <c r="C26" s="85" t="str">
        <f t="shared" si="6"/>
        <v>söndag</v>
      </c>
      <c r="D26" s="79">
        <v>45431</v>
      </c>
      <c r="E26" s="32"/>
      <c r="F26" s="33"/>
      <c r="G26" s="34">
        <f t="shared" si="1"/>
        <v>30</v>
      </c>
      <c r="H26" s="35"/>
      <c r="I26" s="36">
        <f t="shared" si="7"/>
        <v>0</v>
      </c>
      <c r="J26" s="37">
        <f t="shared" si="4"/>
        <v>269.99999999999989</v>
      </c>
      <c r="K26" s="38">
        <f t="shared" si="2"/>
        <v>4</v>
      </c>
      <c r="L26" s="39">
        <f t="shared" si="3"/>
        <v>29.999999999999886</v>
      </c>
      <c r="M26" s="29"/>
    </row>
    <row r="27" spans="1:13" ht="12.75" x14ac:dyDescent="0.2">
      <c r="A27" s="30">
        <f t="shared" si="5"/>
        <v>450</v>
      </c>
      <c r="B27" s="31">
        <f t="shared" si="0"/>
        <v>7.5</v>
      </c>
      <c r="C27" s="85" t="str">
        <f t="shared" si="6"/>
        <v>måndag</v>
      </c>
      <c r="D27" s="79">
        <v>45432</v>
      </c>
      <c r="E27" s="32"/>
      <c r="F27" s="33"/>
      <c r="G27" s="34">
        <f t="shared" si="1"/>
        <v>30</v>
      </c>
      <c r="H27" s="35"/>
      <c r="I27" s="36">
        <f t="shared" si="7"/>
        <v>0</v>
      </c>
      <c r="J27" s="37">
        <f t="shared" si="4"/>
        <v>269.99999999999989</v>
      </c>
      <c r="K27" s="38">
        <f t="shared" si="2"/>
        <v>4</v>
      </c>
      <c r="L27" s="39">
        <f t="shared" si="3"/>
        <v>29.999999999999886</v>
      </c>
      <c r="M27" s="29"/>
    </row>
    <row r="28" spans="1:13" ht="12.75" x14ac:dyDescent="0.2">
      <c r="A28" s="30">
        <f t="shared" si="5"/>
        <v>450</v>
      </c>
      <c r="B28" s="31">
        <f t="shared" si="0"/>
        <v>7.5</v>
      </c>
      <c r="C28" s="104" t="str">
        <f t="shared" si="6"/>
        <v>tisdag</v>
      </c>
      <c r="D28" s="79">
        <v>45433</v>
      </c>
      <c r="E28" s="32"/>
      <c r="F28" s="33"/>
      <c r="G28" s="34">
        <f t="shared" si="1"/>
        <v>30</v>
      </c>
      <c r="H28" s="35"/>
      <c r="I28" s="36">
        <f t="shared" si="7"/>
        <v>0</v>
      </c>
      <c r="J28" s="37">
        <f t="shared" si="4"/>
        <v>269.99999999999989</v>
      </c>
      <c r="K28" s="38">
        <f t="shared" si="2"/>
        <v>4</v>
      </c>
      <c r="L28" s="39">
        <f t="shared" si="3"/>
        <v>29.999999999999886</v>
      </c>
      <c r="M28" s="29"/>
    </row>
    <row r="29" spans="1:13" ht="12.75" x14ac:dyDescent="0.2">
      <c r="A29" s="30">
        <f t="shared" si="5"/>
        <v>450</v>
      </c>
      <c r="B29" s="31">
        <f t="shared" si="0"/>
        <v>7.5</v>
      </c>
      <c r="C29" s="85" t="str">
        <f t="shared" si="6"/>
        <v>onsdag</v>
      </c>
      <c r="D29" s="79">
        <v>45434</v>
      </c>
      <c r="E29" s="32"/>
      <c r="F29" s="33"/>
      <c r="G29" s="34">
        <f t="shared" si="1"/>
        <v>30</v>
      </c>
      <c r="H29" s="35"/>
      <c r="I29" s="36">
        <f t="shared" si="7"/>
        <v>0</v>
      </c>
      <c r="J29" s="37">
        <f t="shared" si="4"/>
        <v>269.99999999999989</v>
      </c>
      <c r="K29" s="38">
        <f t="shared" si="2"/>
        <v>4</v>
      </c>
      <c r="L29" s="39">
        <f t="shared" si="3"/>
        <v>29.999999999999886</v>
      </c>
      <c r="M29" s="29"/>
    </row>
    <row r="30" spans="1:13" ht="12.75" x14ac:dyDescent="0.2">
      <c r="A30" s="30">
        <f t="shared" si="5"/>
        <v>450</v>
      </c>
      <c r="B30" s="31">
        <f t="shared" si="0"/>
        <v>7.5</v>
      </c>
      <c r="C30" s="85" t="str">
        <f t="shared" si="6"/>
        <v>torsdag</v>
      </c>
      <c r="D30" s="79">
        <v>45435</v>
      </c>
      <c r="E30" s="32"/>
      <c r="F30" s="33"/>
      <c r="G30" s="34">
        <f t="shared" si="1"/>
        <v>30</v>
      </c>
      <c r="H30" s="35"/>
      <c r="I30" s="36">
        <f t="shared" si="7"/>
        <v>0</v>
      </c>
      <c r="J30" s="37">
        <f t="shared" si="4"/>
        <v>269.99999999999989</v>
      </c>
      <c r="K30" s="38">
        <f t="shared" si="2"/>
        <v>4</v>
      </c>
      <c r="L30" s="39">
        <f t="shared" si="3"/>
        <v>29.999999999999886</v>
      </c>
      <c r="M30" s="29"/>
    </row>
    <row r="31" spans="1:13" ht="12.75" x14ac:dyDescent="0.2">
      <c r="A31" s="30">
        <f t="shared" si="5"/>
        <v>450</v>
      </c>
      <c r="B31" s="31">
        <f t="shared" si="0"/>
        <v>7.5</v>
      </c>
      <c r="C31" s="85" t="str">
        <f t="shared" si="6"/>
        <v>fredag</v>
      </c>
      <c r="D31" s="79">
        <v>45436</v>
      </c>
      <c r="E31" s="32"/>
      <c r="F31" s="33"/>
      <c r="G31" s="34">
        <f t="shared" si="1"/>
        <v>30</v>
      </c>
      <c r="H31" s="35"/>
      <c r="I31" s="36">
        <f t="shared" si="7"/>
        <v>0</v>
      </c>
      <c r="J31" s="37">
        <f t="shared" si="4"/>
        <v>269.99999999999989</v>
      </c>
      <c r="K31" s="38">
        <f t="shared" si="2"/>
        <v>4</v>
      </c>
      <c r="L31" s="39">
        <f t="shared" si="3"/>
        <v>29.999999999999886</v>
      </c>
      <c r="M31" s="29"/>
    </row>
    <row r="32" spans="1:13" ht="12.75" x14ac:dyDescent="0.2">
      <c r="A32" s="30">
        <f t="shared" si="5"/>
        <v>450</v>
      </c>
      <c r="B32" s="31">
        <f t="shared" si="0"/>
        <v>7.5</v>
      </c>
      <c r="C32" s="85" t="str">
        <f t="shared" si="6"/>
        <v>lördag</v>
      </c>
      <c r="D32" s="79">
        <v>45437</v>
      </c>
      <c r="E32" s="32"/>
      <c r="F32" s="33"/>
      <c r="G32" s="34">
        <f t="shared" si="1"/>
        <v>30</v>
      </c>
      <c r="H32" s="35"/>
      <c r="I32" s="36">
        <f t="shared" si="7"/>
        <v>0</v>
      </c>
      <c r="J32" s="37">
        <f t="shared" si="4"/>
        <v>269.99999999999989</v>
      </c>
      <c r="K32" s="38">
        <f t="shared" si="2"/>
        <v>4</v>
      </c>
      <c r="L32" s="39">
        <f t="shared" si="3"/>
        <v>29.999999999999886</v>
      </c>
      <c r="M32" s="29"/>
    </row>
    <row r="33" spans="1:13" ht="12.75" x14ac:dyDescent="0.2">
      <c r="A33" s="30">
        <f t="shared" si="5"/>
        <v>450</v>
      </c>
      <c r="B33" s="31">
        <f t="shared" si="0"/>
        <v>7.5</v>
      </c>
      <c r="C33" s="85" t="str">
        <f t="shared" si="6"/>
        <v>söndag</v>
      </c>
      <c r="D33" s="79">
        <v>45438</v>
      </c>
      <c r="E33" s="32"/>
      <c r="F33" s="33"/>
      <c r="G33" s="34">
        <f t="shared" si="1"/>
        <v>30</v>
      </c>
      <c r="H33" s="35"/>
      <c r="I33" s="36">
        <f t="shared" si="7"/>
        <v>0</v>
      </c>
      <c r="J33" s="37">
        <f t="shared" si="4"/>
        <v>269.99999999999989</v>
      </c>
      <c r="K33" s="38">
        <f t="shared" si="2"/>
        <v>4</v>
      </c>
      <c r="L33" s="39">
        <f t="shared" si="3"/>
        <v>29.999999999999886</v>
      </c>
      <c r="M33" s="29"/>
    </row>
    <row r="34" spans="1:13" ht="12.75" x14ac:dyDescent="0.2">
      <c r="A34" s="30">
        <f t="shared" si="5"/>
        <v>450</v>
      </c>
      <c r="B34" s="31">
        <f t="shared" si="0"/>
        <v>7.5</v>
      </c>
      <c r="C34" s="85" t="str">
        <f t="shared" si="6"/>
        <v>måndag</v>
      </c>
      <c r="D34" s="79">
        <v>45439</v>
      </c>
      <c r="E34" s="32"/>
      <c r="F34" s="33"/>
      <c r="G34" s="34">
        <f t="shared" si="1"/>
        <v>30</v>
      </c>
      <c r="H34" s="35"/>
      <c r="I34" s="36">
        <f t="shared" si="7"/>
        <v>0</v>
      </c>
      <c r="J34" s="37">
        <f t="shared" si="4"/>
        <v>269.99999999999989</v>
      </c>
      <c r="K34" s="38">
        <f t="shared" si="2"/>
        <v>4</v>
      </c>
      <c r="L34" s="39">
        <f t="shared" si="3"/>
        <v>29.999999999999886</v>
      </c>
      <c r="M34" s="29"/>
    </row>
    <row r="35" spans="1:13" ht="12.75" x14ac:dyDescent="0.2">
      <c r="A35" s="30">
        <f t="shared" si="5"/>
        <v>450</v>
      </c>
      <c r="B35" s="31">
        <f t="shared" si="0"/>
        <v>7.5</v>
      </c>
      <c r="C35" s="85" t="str">
        <f t="shared" si="6"/>
        <v>tisdag</v>
      </c>
      <c r="D35" s="79">
        <v>45440</v>
      </c>
      <c r="E35" s="32"/>
      <c r="F35" s="33"/>
      <c r="G35" s="34">
        <f t="shared" si="1"/>
        <v>30</v>
      </c>
      <c r="H35" s="35"/>
      <c r="I35" s="36">
        <f t="shared" si="7"/>
        <v>0</v>
      </c>
      <c r="J35" s="37">
        <f t="shared" si="4"/>
        <v>269.99999999999989</v>
      </c>
      <c r="K35" s="38">
        <f t="shared" si="2"/>
        <v>4</v>
      </c>
      <c r="L35" s="39">
        <f t="shared" si="3"/>
        <v>29.999999999999886</v>
      </c>
      <c r="M35" s="29"/>
    </row>
    <row r="36" spans="1:13" ht="12.75" x14ac:dyDescent="0.2">
      <c r="A36" s="30">
        <f t="shared" si="5"/>
        <v>450</v>
      </c>
      <c r="B36" s="31">
        <f t="shared" si="0"/>
        <v>7.5</v>
      </c>
      <c r="C36" s="85" t="str">
        <f t="shared" si="6"/>
        <v>onsdag</v>
      </c>
      <c r="D36" s="79">
        <v>45441</v>
      </c>
      <c r="E36" s="32"/>
      <c r="F36" s="33"/>
      <c r="G36" s="34">
        <f t="shared" si="1"/>
        <v>30</v>
      </c>
      <c r="H36" s="35"/>
      <c r="I36" s="36">
        <f t="shared" si="7"/>
        <v>0</v>
      </c>
      <c r="J36" s="37">
        <f t="shared" si="4"/>
        <v>269.99999999999989</v>
      </c>
      <c r="K36" s="38">
        <f t="shared" si="2"/>
        <v>4</v>
      </c>
      <c r="L36" s="39">
        <f t="shared" si="3"/>
        <v>29.999999999999886</v>
      </c>
      <c r="M36" s="29"/>
    </row>
    <row r="37" spans="1:13" ht="12.75" x14ac:dyDescent="0.2">
      <c r="A37" s="30">
        <f t="shared" si="5"/>
        <v>450</v>
      </c>
      <c r="B37" s="31">
        <f t="shared" si="0"/>
        <v>7.5</v>
      </c>
      <c r="C37" s="85" t="str">
        <f t="shared" si="6"/>
        <v>torsdag</v>
      </c>
      <c r="D37" s="79">
        <v>45442</v>
      </c>
      <c r="E37" s="32"/>
      <c r="F37" s="33"/>
      <c r="G37" s="34">
        <f t="shared" si="1"/>
        <v>30</v>
      </c>
      <c r="H37" s="35"/>
      <c r="I37" s="36">
        <f t="shared" si="7"/>
        <v>0</v>
      </c>
      <c r="J37" s="37">
        <f t="shared" si="4"/>
        <v>269.99999999999989</v>
      </c>
      <c r="K37" s="38">
        <f t="shared" si="2"/>
        <v>4</v>
      </c>
      <c r="L37" s="39">
        <f t="shared" si="3"/>
        <v>29.999999999999886</v>
      </c>
      <c r="M37" s="29"/>
    </row>
    <row r="38" spans="1:13" ht="12.75" x14ac:dyDescent="0.2">
      <c r="A38" s="40">
        <f t="shared" si="5"/>
        <v>450</v>
      </c>
      <c r="B38" s="41">
        <f t="shared" si="0"/>
        <v>7.5</v>
      </c>
      <c r="C38" s="85" t="str">
        <f t="shared" si="6"/>
        <v>fredag</v>
      </c>
      <c r="D38" s="82">
        <v>45443</v>
      </c>
      <c r="E38" s="42"/>
      <c r="F38" s="43"/>
      <c r="G38" s="44">
        <f t="shared" si="1"/>
        <v>30</v>
      </c>
      <c r="H38" s="45"/>
      <c r="I38" s="46">
        <f t="shared" si="7"/>
        <v>0</v>
      </c>
      <c r="J38" s="47">
        <f t="shared" si="4"/>
        <v>269.99999999999989</v>
      </c>
      <c r="K38" s="48">
        <f t="shared" si="2"/>
        <v>4</v>
      </c>
      <c r="L38" s="49">
        <f t="shared" si="3"/>
        <v>29.999999999999886</v>
      </c>
      <c r="M38" s="29"/>
    </row>
    <row r="39" spans="1:13" x14ac:dyDescent="0.2">
      <c r="A39" s="94"/>
      <c r="B39" s="83"/>
      <c r="C39" s="83"/>
      <c r="D39" s="84"/>
      <c r="E39" s="5"/>
      <c r="F39" s="5"/>
      <c r="G39" s="5"/>
      <c r="H39" s="5"/>
      <c r="I39" s="95" t="s">
        <v>11</v>
      </c>
      <c r="J39" s="50">
        <f>J38</f>
        <v>269.99999999999989</v>
      </c>
      <c r="K39" s="51">
        <f t="shared" si="2"/>
        <v>4</v>
      </c>
      <c r="L39" s="16">
        <f t="shared" si="3"/>
        <v>29.999999999999886</v>
      </c>
    </row>
    <row r="40" spans="1:13" x14ac:dyDescent="0.2">
      <c r="C40" s="2"/>
    </row>
  </sheetData>
  <sheetProtection sheet="1" objects="1" scenarios="1"/>
  <phoneticPr fontId="1" type="noConversion"/>
  <conditionalFormatting sqref="D8:D37">
    <cfRule type="cellIs" dxfId="31" priority="6" operator="equal">
      <formula>TODAY()</formula>
    </cfRule>
  </conditionalFormatting>
  <conditionalFormatting sqref="D38">
    <cfRule type="cellIs" dxfId="30" priority="5" operator="equal">
      <formula>TODAY()</formula>
    </cfRule>
  </conditionalFormatting>
  <conditionalFormatting sqref="C8:C38">
    <cfRule type="containsText" dxfId="29" priority="1" operator="containsText" text="söndag">
      <formula>NOT(ISERROR(SEARCH("söndag",C8)))</formula>
    </cfRule>
    <cfRule type="containsText" dxfId="28"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6</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Maj!J39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450</v>
      </c>
      <c r="B8" s="20">
        <f t="shared" ref="B8:B37" si="1">A8/60</f>
        <v>7.5</v>
      </c>
      <c r="C8" s="98" t="str">
        <f>TEXT(D8, "dddd")</f>
        <v>lördag</v>
      </c>
      <c r="D8" s="78">
        <v>45444</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450</v>
      </c>
      <c r="B9" s="31">
        <f t="shared" si="1"/>
        <v>7.5</v>
      </c>
      <c r="C9" s="85" t="str">
        <f>TEXT(D9, "dddd")</f>
        <v>söndag</v>
      </c>
      <c r="D9" s="79">
        <v>45445</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450</v>
      </c>
      <c r="B10" s="31">
        <f t="shared" si="1"/>
        <v>7.5</v>
      </c>
      <c r="C10" s="85" t="str">
        <f t="shared" ref="C10:C37" si="7">TEXT(D10, "dddd")</f>
        <v>måndag</v>
      </c>
      <c r="D10" s="79">
        <v>45446</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450</v>
      </c>
      <c r="B11" s="31">
        <f t="shared" si="1"/>
        <v>7.5</v>
      </c>
      <c r="C11" s="85" t="str">
        <f t="shared" si="7"/>
        <v>tisdag</v>
      </c>
      <c r="D11" s="79">
        <v>45447</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450</v>
      </c>
      <c r="B12" s="31">
        <f t="shared" si="1"/>
        <v>7.5</v>
      </c>
      <c r="C12" s="85" t="str">
        <f t="shared" si="7"/>
        <v>onsdag</v>
      </c>
      <c r="D12" s="79">
        <v>45448</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450</v>
      </c>
      <c r="B13" s="31">
        <f t="shared" si="1"/>
        <v>7.5</v>
      </c>
      <c r="C13" s="100" t="str">
        <f t="shared" si="7"/>
        <v>torsdag</v>
      </c>
      <c r="D13" s="79">
        <v>45449</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450</v>
      </c>
      <c r="B14" s="31">
        <f t="shared" si="1"/>
        <v>7.5</v>
      </c>
      <c r="C14" s="85" t="str">
        <f t="shared" si="7"/>
        <v>fredag</v>
      </c>
      <c r="D14" s="79">
        <v>45450</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450</v>
      </c>
      <c r="B15" s="31">
        <f t="shared" si="1"/>
        <v>7.5</v>
      </c>
      <c r="C15" s="85" t="str">
        <f t="shared" si="7"/>
        <v>lördag</v>
      </c>
      <c r="D15" s="79">
        <v>45451</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450</v>
      </c>
      <c r="B16" s="31">
        <f t="shared" si="1"/>
        <v>7.5</v>
      </c>
      <c r="C16" s="85" t="str">
        <f t="shared" si="7"/>
        <v>söndag</v>
      </c>
      <c r="D16" s="79">
        <v>45452</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450</v>
      </c>
      <c r="B17" s="31">
        <f t="shared" si="1"/>
        <v>7.5</v>
      </c>
      <c r="C17" s="85" t="str">
        <f t="shared" si="7"/>
        <v>måndag</v>
      </c>
      <c r="D17" s="79">
        <v>45453</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450</v>
      </c>
      <c r="B18" s="31">
        <f t="shared" si="1"/>
        <v>7.5</v>
      </c>
      <c r="C18" s="85" t="str">
        <f t="shared" si="7"/>
        <v>tisdag</v>
      </c>
      <c r="D18" s="79">
        <v>45454</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450</v>
      </c>
      <c r="B19" s="31">
        <f t="shared" si="1"/>
        <v>7.5</v>
      </c>
      <c r="C19" s="85" t="str">
        <f t="shared" si="7"/>
        <v>onsdag</v>
      </c>
      <c r="D19" s="79">
        <v>45455</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450</v>
      </c>
      <c r="B20" s="31">
        <f t="shared" si="1"/>
        <v>7.5</v>
      </c>
      <c r="C20" s="85" t="str">
        <f t="shared" si="7"/>
        <v>torsdag</v>
      </c>
      <c r="D20" s="79">
        <v>45456</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450</v>
      </c>
      <c r="B21" s="31">
        <f t="shared" si="1"/>
        <v>7.5</v>
      </c>
      <c r="C21" s="85" t="str">
        <f t="shared" si="7"/>
        <v>fredag</v>
      </c>
      <c r="D21" s="79">
        <v>45457</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450</v>
      </c>
      <c r="B22" s="31">
        <f t="shared" si="1"/>
        <v>7.5</v>
      </c>
      <c r="C22" s="85" t="str">
        <f t="shared" si="7"/>
        <v>lördag</v>
      </c>
      <c r="D22" s="79">
        <v>45458</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450</v>
      </c>
      <c r="B23" s="31">
        <f t="shared" si="1"/>
        <v>7.5</v>
      </c>
      <c r="C23" s="85" t="str">
        <f t="shared" si="7"/>
        <v>söndag</v>
      </c>
      <c r="D23" s="79">
        <v>45459</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450</v>
      </c>
      <c r="B24" s="31">
        <f t="shared" si="1"/>
        <v>7.5</v>
      </c>
      <c r="C24" s="85" t="str">
        <f t="shared" si="7"/>
        <v>måndag</v>
      </c>
      <c r="D24" s="79">
        <v>45460</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450</v>
      </c>
      <c r="B25" s="31">
        <f t="shared" si="1"/>
        <v>7.5</v>
      </c>
      <c r="C25" s="85" t="str">
        <f t="shared" si="7"/>
        <v>tisdag</v>
      </c>
      <c r="D25" s="79">
        <v>45461</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450</v>
      </c>
      <c r="B26" s="31">
        <f t="shared" si="1"/>
        <v>7.5</v>
      </c>
      <c r="C26" s="85" t="str">
        <f t="shared" si="7"/>
        <v>onsdag</v>
      </c>
      <c r="D26" s="79">
        <v>45462</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450</v>
      </c>
      <c r="B27" s="31">
        <f t="shared" si="1"/>
        <v>7.5</v>
      </c>
      <c r="C27" s="85" t="str">
        <f t="shared" si="7"/>
        <v>torsdag</v>
      </c>
      <c r="D27" s="79">
        <v>45463</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450</v>
      </c>
      <c r="B28" s="31">
        <f t="shared" si="1"/>
        <v>7.5</v>
      </c>
      <c r="C28" s="101" t="str">
        <f t="shared" si="7"/>
        <v>fredag</v>
      </c>
      <c r="D28" s="79">
        <v>45464</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450</v>
      </c>
      <c r="B29" s="31">
        <f t="shared" si="1"/>
        <v>7.5</v>
      </c>
      <c r="C29" s="85" t="str">
        <f t="shared" si="7"/>
        <v>lördag</v>
      </c>
      <c r="D29" s="79">
        <v>45465</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450</v>
      </c>
      <c r="B30" s="31">
        <f t="shared" si="1"/>
        <v>7.5</v>
      </c>
      <c r="C30" s="85" t="str">
        <f t="shared" si="7"/>
        <v>söndag</v>
      </c>
      <c r="D30" s="79">
        <v>45466</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450</v>
      </c>
      <c r="B31" s="31">
        <f t="shared" si="1"/>
        <v>7.5</v>
      </c>
      <c r="C31" s="104" t="str">
        <f t="shared" si="7"/>
        <v>måndag</v>
      </c>
      <c r="D31" s="79">
        <v>45467</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450</v>
      </c>
      <c r="B32" s="31">
        <f t="shared" si="1"/>
        <v>7.5</v>
      </c>
      <c r="C32" s="85" t="str">
        <f t="shared" si="7"/>
        <v>tisdag</v>
      </c>
      <c r="D32" s="79">
        <v>45468</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450</v>
      </c>
      <c r="B33" s="31">
        <f t="shared" si="1"/>
        <v>7.5</v>
      </c>
      <c r="C33" s="85" t="str">
        <f t="shared" si="7"/>
        <v>onsdag</v>
      </c>
      <c r="D33" s="79">
        <v>45469</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450</v>
      </c>
      <c r="B34" s="31">
        <f t="shared" si="1"/>
        <v>7.5</v>
      </c>
      <c r="C34" s="85" t="str">
        <f t="shared" si="7"/>
        <v>torsdag</v>
      </c>
      <c r="D34" s="79">
        <v>45470</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450</v>
      </c>
      <c r="B35" s="31">
        <f t="shared" si="1"/>
        <v>7.5</v>
      </c>
      <c r="C35" s="85" t="str">
        <f t="shared" si="7"/>
        <v>fredag</v>
      </c>
      <c r="D35" s="79">
        <v>45471</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450</v>
      </c>
      <c r="B36" s="31">
        <f t="shared" si="1"/>
        <v>7.5</v>
      </c>
      <c r="C36" s="85" t="str">
        <f t="shared" si="7"/>
        <v>lördag</v>
      </c>
      <c r="D36" s="79">
        <v>45472</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450</v>
      </c>
      <c r="B37" s="41">
        <f t="shared" si="1"/>
        <v>7.5</v>
      </c>
      <c r="C37" s="85" t="str">
        <f t="shared" si="7"/>
        <v>söndag</v>
      </c>
      <c r="D37" s="82">
        <v>45473</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sheetProtection sheet="1" objects="1" scenarios="1"/>
  <phoneticPr fontId="1" type="noConversion"/>
  <conditionalFormatting sqref="D8:D36">
    <cfRule type="cellIs" dxfId="27" priority="7" operator="equal">
      <formula>TODAY()</formula>
    </cfRule>
  </conditionalFormatting>
  <conditionalFormatting sqref="D37">
    <cfRule type="cellIs" dxfId="26" priority="5" operator="equal">
      <formula>TODAY()</formula>
    </cfRule>
  </conditionalFormatting>
  <conditionalFormatting sqref="C8:C37">
    <cfRule type="containsText" dxfId="25" priority="1" operator="containsText" text="söndag">
      <formula>NOT(ISERROR(SEARCH("söndag",C8)))</formula>
    </cfRule>
    <cfRule type="containsText" dxfId="24"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7</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Juni!J38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8" t="str">
        <f>TEXT(D8, "dddd")</f>
        <v>måndag</v>
      </c>
      <c r="D8" s="78">
        <v>45474</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450</v>
      </c>
      <c r="B9" s="31">
        <f t="shared" si="0"/>
        <v>7.5</v>
      </c>
      <c r="C9" s="85" t="str">
        <f>TEXT(D9, "dddd")</f>
        <v>tisdag</v>
      </c>
      <c r="D9" s="79">
        <v>45475</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450</v>
      </c>
      <c r="B10" s="31">
        <f t="shared" si="0"/>
        <v>7.5</v>
      </c>
      <c r="C10" s="85" t="str">
        <f t="shared" ref="C10:C38" si="7">TEXT(D10, "dddd")</f>
        <v>onsdag</v>
      </c>
      <c r="D10" s="79">
        <v>45476</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450</v>
      </c>
      <c r="B11" s="31">
        <f t="shared" si="0"/>
        <v>7.5</v>
      </c>
      <c r="C11" s="85" t="str">
        <f t="shared" si="7"/>
        <v>torsdag</v>
      </c>
      <c r="D11" s="79">
        <v>45477</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450</v>
      </c>
      <c r="B12" s="31">
        <f t="shared" si="0"/>
        <v>7.5</v>
      </c>
      <c r="C12" s="85" t="str">
        <f t="shared" si="7"/>
        <v>fredag</v>
      </c>
      <c r="D12" s="79">
        <v>45478</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450</v>
      </c>
      <c r="B13" s="31">
        <f t="shared" si="0"/>
        <v>7.5</v>
      </c>
      <c r="C13" s="85" t="str">
        <f t="shared" si="7"/>
        <v>lördag</v>
      </c>
      <c r="D13" s="79">
        <v>45479</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450</v>
      </c>
      <c r="B14" s="31">
        <f t="shared" si="0"/>
        <v>7.5</v>
      </c>
      <c r="C14" s="85" t="str">
        <f t="shared" si="7"/>
        <v>söndag</v>
      </c>
      <c r="D14" s="79">
        <v>45480</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450</v>
      </c>
      <c r="B15" s="31">
        <f t="shared" si="0"/>
        <v>7.5</v>
      </c>
      <c r="C15" s="85" t="str">
        <f t="shared" si="7"/>
        <v>måndag</v>
      </c>
      <c r="D15" s="79">
        <v>45481</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450</v>
      </c>
      <c r="B16" s="31">
        <f t="shared" si="0"/>
        <v>7.5</v>
      </c>
      <c r="C16" s="85" t="str">
        <f t="shared" si="7"/>
        <v>tisdag</v>
      </c>
      <c r="D16" s="79">
        <v>45482</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450</v>
      </c>
      <c r="B17" s="31">
        <f t="shared" si="0"/>
        <v>7.5</v>
      </c>
      <c r="C17" s="85" t="str">
        <f t="shared" si="7"/>
        <v>onsdag</v>
      </c>
      <c r="D17" s="79">
        <v>45483</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450</v>
      </c>
      <c r="B18" s="31">
        <f t="shared" si="0"/>
        <v>7.5</v>
      </c>
      <c r="C18" s="85" t="str">
        <f t="shared" si="7"/>
        <v>torsdag</v>
      </c>
      <c r="D18" s="79">
        <v>45484</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450</v>
      </c>
      <c r="B19" s="31">
        <f t="shared" si="0"/>
        <v>7.5</v>
      </c>
      <c r="C19" s="85" t="str">
        <f t="shared" si="7"/>
        <v>fredag</v>
      </c>
      <c r="D19" s="79">
        <v>45485</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450</v>
      </c>
      <c r="B20" s="31">
        <f t="shared" si="0"/>
        <v>7.5</v>
      </c>
      <c r="C20" s="85" t="str">
        <f t="shared" si="7"/>
        <v>lördag</v>
      </c>
      <c r="D20" s="79">
        <v>45486</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450</v>
      </c>
      <c r="B21" s="31">
        <f t="shared" si="0"/>
        <v>7.5</v>
      </c>
      <c r="C21" s="85" t="str">
        <f t="shared" si="7"/>
        <v>söndag</v>
      </c>
      <c r="D21" s="79">
        <v>45487</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450</v>
      </c>
      <c r="B22" s="31">
        <f t="shared" si="0"/>
        <v>7.5</v>
      </c>
      <c r="C22" s="85" t="str">
        <f t="shared" si="7"/>
        <v>måndag</v>
      </c>
      <c r="D22" s="79">
        <v>45488</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450</v>
      </c>
      <c r="B23" s="31">
        <f t="shared" si="0"/>
        <v>7.5</v>
      </c>
      <c r="C23" s="85" t="str">
        <f t="shared" si="7"/>
        <v>tisdag</v>
      </c>
      <c r="D23" s="79">
        <v>45489</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450</v>
      </c>
      <c r="B24" s="31">
        <f t="shared" si="0"/>
        <v>7.5</v>
      </c>
      <c r="C24" s="85" t="str">
        <f t="shared" si="7"/>
        <v>onsdag</v>
      </c>
      <c r="D24" s="79">
        <v>45490</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450</v>
      </c>
      <c r="B25" s="31">
        <f t="shared" si="0"/>
        <v>7.5</v>
      </c>
      <c r="C25" s="85" t="str">
        <f t="shared" si="7"/>
        <v>torsdag</v>
      </c>
      <c r="D25" s="79">
        <v>45491</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450</v>
      </c>
      <c r="B26" s="31">
        <f t="shared" si="0"/>
        <v>7.5</v>
      </c>
      <c r="C26" s="85" t="str">
        <f t="shared" si="7"/>
        <v>fredag</v>
      </c>
      <c r="D26" s="79">
        <v>45492</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450</v>
      </c>
      <c r="B27" s="31">
        <f t="shared" si="0"/>
        <v>7.5</v>
      </c>
      <c r="C27" s="85" t="str">
        <f t="shared" si="7"/>
        <v>lördag</v>
      </c>
      <c r="D27" s="79">
        <v>45493</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450</v>
      </c>
      <c r="B28" s="31">
        <f t="shared" si="0"/>
        <v>7.5</v>
      </c>
      <c r="C28" s="85" t="str">
        <f t="shared" si="7"/>
        <v>söndag</v>
      </c>
      <c r="D28" s="79">
        <v>45494</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450</v>
      </c>
      <c r="B29" s="31">
        <f t="shared" si="0"/>
        <v>7.5</v>
      </c>
      <c r="C29" s="85" t="str">
        <f t="shared" si="7"/>
        <v>måndag</v>
      </c>
      <c r="D29" s="79">
        <v>45495</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450</v>
      </c>
      <c r="B30" s="31">
        <f t="shared" si="0"/>
        <v>7.5</v>
      </c>
      <c r="C30" s="85" t="str">
        <f t="shared" si="7"/>
        <v>tisdag</v>
      </c>
      <c r="D30" s="79">
        <v>45496</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450</v>
      </c>
      <c r="B31" s="31">
        <f t="shared" si="0"/>
        <v>7.5</v>
      </c>
      <c r="C31" s="85" t="str">
        <f t="shared" si="7"/>
        <v>onsdag</v>
      </c>
      <c r="D31" s="79">
        <v>45497</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450</v>
      </c>
      <c r="B32" s="31">
        <f t="shared" si="0"/>
        <v>7.5</v>
      </c>
      <c r="C32" s="85" t="str">
        <f t="shared" si="7"/>
        <v>torsdag</v>
      </c>
      <c r="D32" s="79">
        <v>45498</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450</v>
      </c>
      <c r="B33" s="31">
        <f t="shared" si="0"/>
        <v>7.5</v>
      </c>
      <c r="C33" s="85" t="str">
        <f t="shared" si="7"/>
        <v>fredag</v>
      </c>
      <c r="D33" s="79">
        <v>45499</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450</v>
      </c>
      <c r="B34" s="31">
        <f t="shared" si="0"/>
        <v>7.5</v>
      </c>
      <c r="C34" s="85" t="str">
        <f t="shared" si="7"/>
        <v>lördag</v>
      </c>
      <c r="D34" s="79">
        <v>45500</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450</v>
      </c>
      <c r="B35" s="31">
        <f t="shared" si="0"/>
        <v>7.5</v>
      </c>
      <c r="C35" s="85" t="str">
        <f t="shared" si="7"/>
        <v>söndag</v>
      </c>
      <c r="D35" s="79">
        <v>45501</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450</v>
      </c>
      <c r="B36" s="31">
        <f t="shared" si="0"/>
        <v>7.5</v>
      </c>
      <c r="C36" s="85" t="str">
        <f t="shared" si="7"/>
        <v>måndag</v>
      </c>
      <c r="D36" s="79">
        <v>45502</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450</v>
      </c>
      <c r="B37" s="31">
        <f t="shared" si="0"/>
        <v>7.5</v>
      </c>
      <c r="C37" s="85" t="str">
        <f t="shared" si="7"/>
        <v>tisdag</v>
      </c>
      <c r="D37" s="79">
        <v>45503</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80">
        <f t="shared" si="6"/>
        <v>450</v>
      </c>
      <c r="B38" s="86">
        <f t="shared" si="0"/>
        <v>7.5</v>
      </c>
      <c r="C38" s="85" t="str">
        <f t="shared" si="7"/>
        <v>onsdag</v>
      </c>
      <c r="D38" s="87">
        <v>45504</v>
      </c>
      <c r="E38" s="88"/>
      <c r="F38" s="89"/>
      <c r="G38" s="90">
        <f t="shared" si="1"/>
        <v>30</v>
      </c>
      <c r="H38" s="91"/>
      <c r="I38" s="81">
        <f t="shared" si="2"/>
        <v>0</v>
      </c>
      <c r="J38" s="92">
        <f t="shared" si="5"/>
        <v>269.99999999999989</v>
      </c>
      <c r="K38" s="1">
        <f t="shared" si="3"/>
        <v>4</v>
      </c>
      <c r="L38" s="93">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23" priority="7" operator="equal">
      <formula>TODAY()</formula>
    </cfRule>
  </conditionalFormatting>
  <conditionalFormatting sqref="D38">
    <cfRule type="cellIs" dxfId="22" priority="5" operator="equal">
      <formula>TODAY()</formula>
    </cfRule>
  </conditionalFormatting>
  <conditionalFormatting sqref="C8:C38">
    <cfRule type="containsText" dxfId="21" priority="1" operator="containsText" text="söndag">
      <formula>NOT(ISERROR(SEARCH("söndag",C8)))</formula>
    </cfRule>
    <cfRule type="containsText" dxfId="20"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0"/>
  <sheetViews>
    <sheetView showGridLines="0" zoomScale="130" zoomScaleNormal="130" workbookViewId="0">
      <pane ySplit="7" topLeftCell="A8" activePane="bottomLeft" state="frozenSplit"/>
      <selection activeCell="D9" sqref="D9"/>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24</v>
      </c>
      <c r="L3" s="67">
        <v>8</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Juli!J38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8" t="str">
        <f>TEXT(D8, "dddd")</f>
        <v>torsdag</v>
      </c>
      <c r="D8" s="78">
        <v>45505</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450</v>
      </c>
      <c r="B9" s="31">
        <f t="shared" si="0"/>
        <v>7.5</v>
      </c>
      <c r="C9" s="85" t="str">
        <f>TEXT(D9, "dddd")</f>
        <v>fredag</v>
      </c>
      <c r="D9" s="79">
        <v>45506</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450</v>
      </c>
      <c r="B10" s="31">
        <f t="shared" si="0"/>
        <v>7.5</v>
      </c>
      <c r="C10" s="85" t="str">
        <f t="shared" ref="C10:C38" si="7">TEXT(D10, "dddd")</f>
        <v>lördag</v>
      </c>
      <c r="D10" s="79">
        <v>45507</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450</v>
      </c>
      <c r="B11" s="31">
        <f t="shared" si="0"/>
        <v>7.5</v>
      </c>
      <c r="C11" s="85" t="str">
        <f t="shared" si="7"/>
        <v>söndag</v>
      </c>
      <c r="D11" s="79">
        <v>45508</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450</v>
      </c>
      <c r="B12" s="31">
        <f t="shared" si="0"/>
        <v>7.5</v>
      </c>
      <c r="C12" s="85" t="str">
        <f t="shared" si="7"/>
        <v>måndag</v>
      </c>
      <c r="D12" s="79">
        <v>45509</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450</v>
      </c>
      <c r="B13" s="31">
        <f t="shared" si="0"/>
        <v>7.5</v>
      </c>
      <c r="C13" s="85" t="str">
        <f t="shared" si="7"/>
        <v>tisdag</v>
      </c>
      <c r="D13" s="79">
        <v>45510</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450</v>
      </c>
      <c r="B14" s="31">
        <f t="shared" si="0"/>
        <v>7.5</v>
      </c>
      <c r="C14" s="85" t="str">
        <f t="shared" si="7"/>
        <v>onsdag</v>
      </c>
      <c r="D14" s="79">
        <v>45511</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450</v>
      </c>
      <c r="B15" s="31">
        <f t="shared" si="0"/>
        <v>7.5</v>
      </c>
      <c r="C15" s="85" t="str">
        <f t="shared" si="7"/>
        <v>torsdag</v>
      </c>
      <c r="D15" s="79">
        <v>45512</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450</v>
      </c>
      <c r="B16" s="31">
        <f t="shared" si="0"/>
        <v>7.5</v>
      </c>
      <c r="C16" s="85" t="str">
        <f t="shared" si="7"/>
        <v>fredag</v>
      </c>
      <c r="D16" s="79">
        <v>45513</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450</v>
      </c>
      <c r="B17" s="31">
        <f t="shared" si="0"/>
        <v>7.5</v>
      </c>
      <c r="C17" s="85" t="str">
        <f t="shared" si="7"/>
        <v>lördag</v>
      </c>
      <c r="D17" s="79">
        <v>45514</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450</v>
      </c>
      <c r="B18" s="31">
        <f t="shared" si="0"/>
        <v>7.5</v>
      </c>
      <c r="C18" s="85" t="str">
        <f t="shared" si="7"/>
        <v>söndag</v>
      </c>
      <c r="D18" s="79">
        <v>45515</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450</v>
      </c>
      <c r="B19" s="31">
        <f t="shared" si="0"/>
        <v>7.5</v>
      </c>
      <c r="C19" s="85" t="str">
        <f t="shared" si="7"/>
        <v>måndag</v>
      </c>
      <c r="D19" s="79">
        <v>45516</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450</v>
      </c>
      <c r="B20" s="31">
        <f t="shared" si="0"/>
        <v>7.5</v>
      </c>
      <c r="C20" s="85" t="str">
        <f t="shared" si="7"/>
        <v>tisdag</v>
      </c>
      <c r="D20" s="79">
        <v>45517</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450</v>
      </c>
      <c r="B21" s="31">
        <f t="shared" si="0"/>
        <v>7.5</v>
      </c>
      <c r="C21" s="85" t="str">
        <f t="shared" si="7"/>
        <v>onsdag</v>
      </c>
      <c r="D21" s="79">
        <v>45518</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450</v>
      </c>
      <c r="B22" s="31">
        <f t="shared" si="0"/>
        <v>7.5</v>
      </c>
      <c r="C22" s="85" t="str">
        <f t="shared" si="7"/>
        <v>torsdag</v>
      </c>
      <c r="D22" s="79">
        <v>45519</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450</v>
      </c>
      <c r="B23" s="31">
        <f t="shared" si="0"/>
        <v>7.5</v>
      </c>
      <c r="C23" s="85" t="str">
        <f t="shared" si="7"/>
        <v>fredag</v>
      </c>
      <c r="D23" s="79">
        <v>45520</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450</v>
      </c>
      <c r="B24" s="31">
        <f t="shared" si="0"/>
        <v>7.5</v>
      </c>
      <c r="C24" s="85" t="str">
        <f t="shared" si="7"/>
        <v>lördag</v>
      </c>
      <c r="D24" s="79">
        <v>45521</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450</v>
      </c>
      <c r="B25" s="31">
        <f t="shared" si="0"/>
        <v>7.5</v>
      </c>
      <c r="C25" s="85" t="str">
        <f t="shared" si="7"/>
        <v>söndag</v>
      </c>
      <c r="D25" s="79">
        <v>45522</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450</v>
      </c>
      <c r="B26" s="31">
        <f t="shared" si="0"/>
        <v>7.5</v>
      </c>
      <c r="C26" s="85" t="str">
        <f t="shared" si="7"/>
        <v>måndag</v>
      </c>
      <c r="D26" s="79">
        <v>45523</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450</v>
      </c>
      <c r="B27" s="31">
        <f t="shared" si="0"/>
        <v>7.5</v>
      </c>
      <c r="C27" s="85" t="str">
        <f t="shared" si="7"/>
        <v>tisdag</v>
      </c>
      <c r="D27" s="79">
        <v>45524</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450</v>
      </c>
      <c r="B28" s="31">
        <f t="shared" si="0"/>
        <v>7.5</v>
      </c>
      <c r="C28" s="85" t="str">
        <f t="shared" si="7"/>
        <v>onsdag</v>
      </c>
      <c r="D28" s="79">
        <v>45525</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450</v>
      </c>
      <c r="B29" s="31">
        <f t="shared" si="0"/>
        <v>7.5</v>
      </c>
      <c r="C29" s="85" t="str">
        <f t="shared" si="7"/>
        <v>torsdag</v>
      </c>
      <c r="D29" s="79">
        <v>45526</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450</v>
      </c>
      <c r="B30" s="31">
        <f t="shared" si="0"/>
        <v>7.5</v>
      </c>
      <c r="C30" s="85" t="str">
        <f t="shared" si="7"/>
        <v>fredag</v>
      </c>
      <c r="D30" s="79">
        <v>45527</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450</v>
      </c>
      <c r="B31" s="31">
        <f t="shared" si="0"/>
        <v>7.5</v>
      </c>
      <c r="C31" s="85" t="str">
        <f t="shared" si="7"/>
        <v>lördag</v>
      </c>
      <c r="D31" s="79">
        <v>45528</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450</v>
      </c>
      <c r="B32" s="31">
        <f t="shared" si="0"/>
        <v>7.5</v>
      </c>
      <c r="C32" s="85" t="str">
        <f t="shared" si="7"/>
        <v>söndag</v>
      </c>
      <c r="D32" s="79">
        <v>45529</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450</v>
      </c>
      <c r="B33" s="31">
        <f t="shared" si="0"/>
        <v>7.5</v>
      </c>
      <c r="C33" s="85" t="str">
        <f t="shared" si="7"/>
        <v>måndag</v>
      </c>
      <c r="D33" s="79">
        <v>45530</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450</v>
      </c>
      <c r="B34" s="31">
        <f t="shared" si="0"/>
        <v>7.5</v>
      </c>
      <c r="C34" s="85" t="str">
        <f t="shared" si="7"/>
        <v>tisdag</v>
      </c>
      <c r="D34" s="79">
        <v>45531</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450</v>
      </c>
      <c r="B35" s="31">
        <f t="shared" si="0"/>
        <v>7.5</v>
      </c>
      <c r="C35" s="85" t="str">
        <f t="shared" si="7"/>
        <v>onsdag</v>
      </c>
      <c r="D35" s="79">
        <v>45532</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450</v>
      </c>
      <c r="B36" s="31">
        <f t="shared" si="0"/>
        <v>7.5</v>
      </c>
      <c r="C36" s="85" t="str">
        <f t="shared" si="7"/>
        <v>torsdag</v>
      </c>
      <c r="D36" s="79">
        <v>45533</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450</v>
      </c>
      <c r="B37" s="31">
        <f t="shared" si="0"/>
        <v>7.5</v>
      </c>
      <c r="C37" s="85" t="str">
        <f t="shared" si="7"/>
        <v>fredag</v>
      </c>
      <c r="D37" s="79">
        <v>45534</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80">
        <f t="shared" si="6"/>
        <v>450</v>
      </c>
      <c r="B38" s="86">
        <f t="shared" si="0"/>
        <v>7.5</v>
      </c>
      <c r="C38" s="85" t="str">
        <f t="shared" si="7"/>
        <v>lördag</v>
      </c>
      <c r="D38" s="87">
        <v>45535</v>
      </c>
      <c r="E38" s="88"/>
      <c r="F38" s="89"/>
      <c r="G38" s="90">
        <f t="shared" si="1"/>
        <v>30</v>
      </c>
      <c r="H38" s="91"/>
      <c r="I38" s="81">
        <f t="shared" si="2"/>
        <v>0</v>
      </c>
      <c r="J38" s="92">
        <f t="shared" si="5"/>
        <v>269.99999999999989</v>
      </c>
      <c r="K38" s="1">
        <f t="shared" si="3"/>
        <v>4</v>
      </c>
      <c r="L38" s="93">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19" priority="7" operator="equal">
      <formula>TODAY()</formula>
    </cfRule>
  </conditionalFormatting>
  <conditionalFormatting sqref="D38">
    <cfRule type="cellIs" dxfId="18" priority="5" operator="equal">
      <formula>TODAY()</formula>
    </cfRule>
  </conditionalFormatting>
  <conditionalFormatting sqref="C8:C38">
    <cfRule type="containsText" dxfId="17" priority="1" operator="containsText" text="söndag">
      <formula>NOT(ISERROR(SEARCH("söndag",C8)))</formula>
    </cfRule>
    <cfRule type="containsText" dxfId="16"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72</vt:i4>
      </vt:variant>
    </vt:vector>
  </HeadingPairs>
  <TitlesOfParts>
    <vt:vector size="85" baseType="lpstr">
      <vt:lpstr>Instruktion</vt:lpstr>
      <vt:lpstr>Januari</vt:lpstr>
      <vt:lpstr>Februari</vt:lpstr>
      <vt:lpstr>Mars</vt:lpstr>
      <vt:lpstr>April</vt:lpstr>
      <vt:lpstr>Maj</vt:lpstr>
      <vt:lpstr>Juni</vt:lpstr>
      <vt:lpstr>Juli</vt:lpstr>
      <vt:lpstr>Augusti</vt:lpstr>
      <vt:lpstr>September</vt:lpstr>
      <vt:lpstr>Oktober</vt:lpstr>
      <vt:lpstr>November</vt:lpstr>
      <vt:lpstr>December</vt:lpstr>
      <vt:lpstr>April!FSlut</vt:lpstr>
      <vt:lpstr>Augusti!FSlut</vt:lpstr>
      <vt:lpstr>December!FSlut</vt:lpstr>
      <vt:lpstr>Februari!FSlut</vt:lpstr>
      <vt:lpstr>Juli!FSlut</vt:lpstr>
      <vt:lpstr>Juni!FSlut</vt:lpstr>
      <vt:lpstr>Maj!FSlut</vt:lpstr>
      <vt:lpstr>Mars!FSlut</vt:lpstr>
      <vt:lpstr>November!FSlut</vt:lpstr>
      <vt:lpstr>Oktober!FSlut</vt:lpstr>
      <vt:lpstr>September!FSlut</vt:lpstr>
      <vt:lpstr>FSlut</vt:lpstr>
      <vt:lpstr>April!FStart</vt:lpstr>
      <vt:lpstr>Augusti!FStart</vt:lpstr>
      <vt:lpstr>December!FStart</vt:lpstr>
      <vt:lpstr>Februari!FStart</vt:lpstr>
      <vt:lpstr>Juli!FStart</vt:lpstr>
      <vt:lpstr>Juni!FStart</vt:lpstr>
      <vt:lpstr>Maj!FStart</vt:lpstr>
      <vt:lpstr>Mars!FStart</vt:lpstr>
      <vt:lpstr>November!FStart</vt:lpstr>
      <vt:lpstr>Oktober!FStart</vt:lpstr>
      <vt:lpstr>September!FStart</vt:lpstr>
      <vt:lpstr>FStart</vt:lpstr>
      <vt:lpstr>April!Ingående</vt:lpstr>
      <vt:lpstr>Augusti!Ingående</vt:lpstr>
      <vt:lpstr>December!Ingående</vt:lpstr>
      <vt:lpstr>Februari!Ingående</vt:lpstr>
      <vt:lpstr>Juli!Ingående</vt:lpstr>
      <vt:lpstr>Juni!Ingående</vt:lpstr>
      <vt:lpstr>Maj!Ingående</vt:lpstr>
      <vt:lpstr>Mars!Ingående</vt:lpstr>
      <vt:lpstr>November!Ingående</vt:lpstr>
      <vt:lpstr>Oktober!Ingående</vt:lpstr>
      <vt:lpstr>September!Ingående</vt:lpstr>
      <vt:lpstr>Ingående</vt:lpstr>
      <vt:lpstr>April!Lunch</vt:lpstr>
      <vt:lpstr>Augusti!Lunch</vt:lpstr>
      <vt:lpstr>December!Lunch</vt:lpstr>
      <vt:lpstr>Februari!Lunch</vt:lpstr>
      <vt:lpstr>Juli!Lunch</vt:lpstr>
      <vt:lpstr>Juni!Lunch</vt:lpstr>
      <vt:lpstr>Maj!Lunch</vt:lpstr>
      <vt:lpstr>Mars!Lunch</vt:lpstr>
      <vt:lpstr>November!Lunch</vt:lpstr>
      <vt:lpstr>Oktober!Lunch</vt:lpstr>
      <vt:lpstr>September!Lunch</vt:lpstr>
      <vt:lpstr>Lunch</vt:lpstr>
      <vt:lpstr>April!Utgående</vt:lpstr>
      <vt:lpstr>Augusti!Utgående</vt:lpstr>
      <vt:lpstr>December!Utgående</vt:lpstr>
      <vt:lpstr>Februari!Utgående</vt:lpstr>
      <vt:lpstr>Juli!Utgående</vt:lpstr>
      <vt:lpstr>Juni!Utgående</vt:lpstr>
      <vt:lpstr>Maj!Utgående</vt:lpstr>
      <vt:lpstr>Mars!Utgående</vt:lpstr>
      <vt:lpstr>November!Utgående</vt:lpstr>
      <vt:lpstr>Oktober!Utgående</vt:lpstr>
      <vt:lpstr>September!Utgående</vt:lpstr>
      <vt:lpstr>Utgående</vt:lpstr>
      <vt:lpstr>April!Utskriftsområde</vt:lpstr>
      <vt:lpstr>Augusti!Utskriftsområde</vt:lpstr>
      <vt:lpstr>December!Utskriftsområde</vt:lpstr>
      <vt:lpstr>Februari!Utskriftsområde</vt:lpstr>
      <vt:lpstr>Januari!Utskriftsområde</vt:lpstr>
      <vt:lpstr>Juli!Utskriftsområde</vt:lpstr>
      <vt:lpstr>Juni!Utskriftsområde</vt:lpstr>
      <vt:lpstr>Maj!Utskriftsområde</vt:lpstr>
      <vt:lpstr>Mars!Utskriftsområde</vt:lpstr>
      <vt:lpstr>November!Utskriftsområde</vt:lpstr>
      <vt:lpstr>Oktober!Utskriftsområde</vt:lpstr>
      <vt:lpstr>September!Utskriftsområde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Flextidsrapport för helår</dc:title>
  <dc:creator>Viveka</dc:creator>
  <cp:lastModifiedBy>Viveka Söderström</cp:lastModifiedBy>
  <cp:lastPrinted>2023-11-22T12:54:55Z</cp:lastPrinted>
  <dcterms:created xsi:type="dcterms:W3CDTF">2002-01-30T15:34:43Z</dcterms:created>
  <dcterms:modified xsi:type="dcterms:W3CDTF">2023-11-22T13:03:24Z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kbSavedTime">
    <vt:lpwstr>2009-06-05 13:22:36</vt:lpwstr>
  </property>
</Properties>
</file>