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d.docs.live.net/3fa3d48cffe07c00/Dokument OneDrive/Mina webbplatser/VivekasFiffigaMallar/Mallar/"/>
    </mc:Choice>
  </mc:AlternateContent>
  <xr:revisionPtr revIDLastSave="0" documentId="8_{394E96E7-4083-4385-8875-550745B355CB}" xr6:coauthVersionLast="47" xr6:coauthVersionMax="47" xr10:uidLastSave="{00000000-0000-0000-0000-000000000000}"/>
  <bookViews>
    <workbookView xWindow="-120" yWindow="-120" windowWidth="29040" windowHeight="15720" tabRatio="802" activeTab="1" xr2:uid="{00000000-000D-0000-FFFF-FFFF00000000}"/>
  </bookViews>
  <sheets>
    <sheet name="Instruktion" sheetId="13" r:id="rId1"/>
    <sheet name="Januari" sheetId="1" r:id="rId2"/>
    <sheet name="Februari" sheetId="2" r:id="rId3"/>
    <sheet name="Mars" sheetId="3" r:id="rId4"/>
    <sheet name="April" sheetId="4" r:id="rId5"/>
    <sheet name="Maj" sheetId="5" r:id="rId6"/>
    <sheet name="Juni" sheetId="6" r:id="rId7"/>
    <sheet name="Juli" sheetId="7" r:id="rId8"/>
    <sheet name="Augusti" sheetId="8" r:id="rId9"/>
    <sheet name="September" sheetId="9" r:id="rId10"/>
    <sheet name="Oktober" sheetId="10" r:id="rId11"/>
    <sheet name="November" sheetId="11" r:id="rId12"/>
    <sheet name="December" sheetId="12" r:id="rId13"/>
  </sheets>
  <definedNames>
    <definedName name="FSlut" localSheetId="4">April!$H$5</definedName>
    <definedName name="FSlut" localSheetId="8">Augusti!$H$5</definedName>
    <definedName name="FSlut" localSheetId="12">December!$H$5</definedName>
    <definedName name="FSlut" localSheetId="2">Februari!$H$5</definedName>
    <definedName name="FSlut" localSheetId="7">Juli!$H$5</definedName>
    <definedName name="FSlut" localSheetId="6">Juni!$H$5</definedName>
    <definedName name="FSlut" localSheetId="5">Maj!$H$5</definedName>
    <definedName name="FSlut" localSheetId="3">Mars!$H$5</definedName>
    <definedName name="FSlut" localSheetId="11">November!$H$5</definedName>
    <definedName name="FSlut" localSheetId="10">Oktober!$H$5</definedName>
    <definedName name="FSlut" localSheetId="9">September!$H$5</definedName>
    <definedName name="FSlut">Januari!$H$5</definedName>
    <definedName name="FStart" localSheetId="4">April!$F$5</definedName>
    <definedName name="FStart" localSheetId="8">Augusti!$F$5</definedName>
    <definedName name="FStart" localSheetId="12">December!$F$5</definedName>
    <definedName name="FStart" localSheetId="2">Februari!$F$5</definedName>
    <definedName name="FStart" localSheetId="7">Juli!$F$5</definedName>
    <definedName name="FStart" localSheetId="6">Juni!$F$5</definedName>
    <definedName name="FStart" localSheetId="5">Maj!$F$5</definedName>
    <definedName name="FStart" localSheetId="3">Mars!$F$5</definedName>
    <definedName name="FStart" localSheetId="11">November!$F$5</definedName>
    <definedName name="FStart" localSheetId="10">Oktober!$F$5</definedName>
    <definedName name="FStart" localSheetId="9">September!$F$5</definedName>
    <definedName name="FStart">Januari!$F$5</definedName>
    <definedName name="Hund">#REF!</definedName>
    <definedName name="Ingående" localSheetId="4">April!$J$5</definedName>
    <definedName name="Ingående" localSheetId="8">Augusti!$J$5</definedName>
    <definedName name="Ingående" localSheetId="12">December!$J$5</definedName>
    <definedName name="Ingående" localSheetId="2">Februari!$J$5</definedName>
    <definedName name="Ingående" localSheetId="7">Juli!$J$5</definedName>
    <definedName name="Ingående" localSheetId="6">Juni!$J$5</definedName>
    <definedName name="Ingående" localSheetId="5">Maj!$J$5</definedName>
    <definedName name="Ingående" localSheetId="3">Mars!$J$5</definedName>
    <definedName name="Ingående" localSheetId="11">November!$J$5</definedName>
    <definedName name="Ingående" localSheetId="10">Oktober!$J$5</definedName>
    <definedName name="Ingående" localSheetId="9">September!$J$5</definedName>
    <definedName name="Ingående">Januari!$J$5</definedName>
    <definedName name="Lunch" localSheetId="4">April!$G$5</definedName>
    <definedName name="Lunch" localSheetId="8">Augusti!$G$5</definedName>
    <definedName name="Lunch" localSheetId="12">December!$G$5</definedName>
    <definedName name="Lunch" localSheetId="2">Februari!$G$5</definedName>
    <definedName name="Lunch" localSheetId="7">Juli!$G$5</definedName>
    <definedName name="Lunch" localSheetId="6">Juni!$G$5</definedName>
    <definedName name="Lunch" localSheetId="5">Maj!$G$5</definedName>
    <definedName name="Lunch" localSheetId="3">Mars!$G$5</definedName>
    <definedName name="Lunch" localSheetId="11">November!$G$5</definedName>
    <definedName name="Lunch" localSheetId="10">Oktober!$G$5</definedName>
    <definedName name="Lunch" localSheetId="9">September!$G$5</definedName>
    <definedName name="Lunch">Januari!$G$5</definedName>
    <definedName name="Utgående" localSheetId="4">April!$J$38</definedName>
    <definedName name="Utgående" localSheetId="8">Augusti!$J$39</definedName>
    <definedName name="Utgående" localSheetId="12">December!$J$39</definedName>
    <definedName name="Utgående" localSheetId="2">Februari!$J$36</definedName>
    <definedName name="Utgående" localSheetId="7">Juli!$J$39</definedName>
    <definedName name="Utgående" localSheetId="6">Juni!$J$38</definedName>
    <definedName name="Utgående" localSheetId="5">Maj!$J$39</definedName>
    <definedName name="Utgående" localSheetId="3">Mars!$J$39</definedName>
    <definedName name="Utgående" localSheetId="11">November!$J$38</definedName>
    <definedName name="Utgående" localSheetId="10">Oktober!$J$39</definedName>
    <definedName name="Utgående" localSheetId="9">September!$J$38</definedName>
    <definedName name="Utgående">Januari!$J$39</definedName>
    <definedName name="_xlnm.Print_Area" localSheetId="4">April!$D$1:$M$39</definedName>
    <definedName name="_xlnm.Print_Area" localSheetId="8">Augusti!$D$1:$M$40</definedName>
    <definedName name="_xlnm.Print_Area" localSheetId="12">December!$D$1:$M$40</definedName>
    <definedName name="_xlnm.Print_Area" localSheetId="2">Februari!$D$1:$M$36</definedName>
    <definedName name="_xlnm.Print_Area" localSheetId="1">Januari!$D$1:$M$40</definedName>
    <definedName name="_xlnm.Print_Area" localSheetId="7">Juli!$D$1:$M$40</definedName>
    <definedName name="_xlnm.Print_Area" localSheetId="6">Juni!$D$1:$M$39</definedName>
    <definedName name="_xlnm.Print_Area" localSheetId="5">Maj!$D$1:$M$40</definedName>
    <definedName name="_xlnm.Print_Area" localSheetId="3">Mars!$D$1:$M$40</definedName>
    <definedName name="_xlnm.Print_Area" localSheetId="11">November!$D$1:$M$39</definedName>
    <definedName name="_xlnm.Print_Area" localSheetId="10">Oktober!$D$1:$M$40</definedName>
    <definedName name="_xlnm.Print_Area" localSheetId="9">September!$D$1:$M$39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2" l="1"/>
  <c r="K3" i="12"/>
  <c r="K3" i="11"/>
  <c r="K3" i="10"/>
  <c r="K3" i="9"/>
  <c r="K3" i="8"/>
  <c r="K3" i="7"/>
  <c r="K3" i="6"/>
  <c r="K3" i="5"/>
  <c r="K3" i="4"/>
  <c r="K3" i="3"/>
  <c r="J36" i="2" l="1"/>
  <c r="L36" i="2"/>
  <c r="J5" i="2"/>
  <c r="I21" i="8"/>
  <c r="I22" i="8"/>
  <c r="I23" i="8"/>
  <c r="I25" i="8"/>
  <c r="I26" i="8"/>
  <c r="I27" i="8"/>
  <c r="I9" i="1"/>
  <c r="C1" i="13"/>
  <c r="I34" i="2" l="1"/>
  <c r="G34" i="2"/>
  <c r="C34" i="2"/>
  <c r="E3" i="12" l="1"/>
  <c r="E3" i="11"/>
  <c r="E3" i="2"/>
  <c r="G38" i="12" l="1"/>
  <c r="G37" i="12"/>
  <c r="G37" i="11"/>
  <c r="G38" i="10"/>
  <c r="G37" i="10"/>
  <c r="G37" i="9"/>
  <c r="G38" i="8"/>
  <c r="G37" i="8"/>
  <c r="G38" i="7"/>
  <c r="G37" i="7"/>
  <c r="G37" i="6"/>
  <c r="G38" i="5"/>
  <c r="G37" i="5"/>
  <c r="G37" i="4"/>
  <c r="G36" i="4"/>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36" i="8"/>
  <c r="G35" i="8"/>
  <c r="G34" i="8"/>
  <c r="G33" i="8"/>
  <c r="G32" i="8"/>
  <c r="G31" i="8"/>
  <c r="G30" i="8"/>
  <c r="G29" i="8"/>
  <c r="G28" i="8"/>
  <c r="G27" i="8"/>
  <c r="G26" i="8"/>
  <c r="G25" i="8"/>
  <c r="G24" i="8"/>
  <c r="I24" i="8" s="1"/>
  <c r="G23" i="8"/>
  <c r="G22" i="8"/>
  <c r="G21" i="8"/>
  <c r="G20" i="8"/>
  <c r="I20" i="8" s="1"/>
  <c r="G19" i="8"/>
  <c r="G18" i="8"/>
  <c r="G17" i="8"/>
  <c r="G16" i="8"/>
  <c r="G15" i="8"/>
  <c r="G14" i="8"/>
  <c r="G13" i="8"/>
  <c r="G12" i="8"/>
  <c r="G11" i="8"/>
  <c r="G10" i="8"/>
  <c r="G9" i="8"/>
  <c r="G8" i="8"/>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8"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35" i="2"/>
  <c r="G33" i="2"/>
  <c r="G32" i="2"/>
  <c r="G31" i="2"/>
  <c r="G30" i="2"/>
  <c r="G29" i="2"/>
  <c r="G28" i="2"/>
  <c r="G27" i="2"/>
  <c r="G26" i="2"/>
  <c r="G25" i="2"/>
  <c r="G24" i="2"/>
  <c r="G23" i="2"/>
  <c r="G22" i="2"/>
  <c r="G21" i="2"/>
  <c r="G20" i="2"/>
  <c r="G19" i="2"/>
  <c r="G18" i="2"/>
  <c r="G17" i="2"/>
  <c r="G16" i="2"/>
  <c r="G15" i="2"/>
  <c r="G14" i="2"/>
  <c r="G13" i="2"/>
  <c r="G12" i="2"/>
  <c r="G11" i="2"/>
  <c r="G10" i="2"/>
  <c r="G9" i="2"/>
  <c r="G8" i="2"/>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8" i="1"/>
  <c r="G9" i="1"/>
  <c r="C37" i="4" l="1"/>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35" i="2"/>
  <c r="C33" i="2"/>
  <c r="C32" i="2"/>
  <c r="C31" i="2"/>
  <c r="C30" i="2"/>
  <c r="C29" i="2"/>
  <c r="C28" i="2"/>
  <c r="C27" i="2"/>
  <c r="C26" i="2"/>
  <c r="C25" i="2"/>
  <c r="C24" i="2"/>
  <c r="C23" i="2"/>
  <c r="C22" i="2"/>
  <c r="C21" i="2"/>
  <c r="C20" i="2"/>
  <c r="C19" i="2"/>
  <c r="C18" i="2"/>
  <c r="C17" i="2"/>
  <c r="C16" i="2"/>
  <c r="C15" i="2"/>
  <c r="C14" i="2"/>
  <c r="C13" i="2"/>
  <c r="C12" i="2"/>
  <c r="C11" i="2"/>
  <c r="C10" i="2"/>
  <c r="C9" i="2"/>
  <c r="C8" i="2"/>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9" i="1"/>
  <c r="C8" i="1"/>
  <c r="I9" i="5" l="1"/>
  <c r="I8" i="5"/>
  <c r="I38" i="8"/>
  <c r="I38" i="7"/>
  <c r="I38" i="12"/>
  <c r="I35" i="2"/>
  <c r="I5" i="12"/>
  <c r="I5" i="11"/>
  <c r="I5" i="10"/>
  <c r="I5" i="9"/>
  <c r="I5" i="8"/>
  <c r="I5" i="7"/>
  <c r="I5" i="6"/>
  <c r="I5" i="5"/>
  <c r="I5" i="4"/>
  <c r="I5" i="3"/>
  <c r="I5" i="1"/>
  <c r="A38" i="12" l="1"/>
  <c r="E5" i="1"/>
  <c r="I38" i="10"/>
  <c r="A38" i="10" s="1"/>
  <c r="I38" i="3"/>
  <c r="A38" i="3" s="1"/>
  <c r="E3" i="10"/>
  <c r="E3" i="9"/>
  <c r="E3" i="8"/>
  <c r="E3" i="7"/>
  <c r="E3" i="6"/>
  <c r="E3" i="5"/>
  <c r="E3" i="4"/>
  <c r="E3" i="3"/>
  <c r="I11" i="9" l="1"/>
  <c r="I37" i="4"/>
  <c r="I36" i="4"/>
  <c r="I35" i="4"/>
  <c r="I34" i="4"/>
  <c r="A34" i="4" s="1"/>
  <c r="B34" i="4" s="1"/>
  <c r="I33" i="4"/>
  <c r="I32" i="4"/>
  <c r="I31" i="4"/>
  <c r="I30" i="4"/>
  <c r="I29" i="4"/>
  <c r="I28" i="4"/>
  <c r="I27" i="4"/>
  <c r="I26" i="4"/>
  <c r="I25" i="4"/>
  <c r="I24" i="4"/>
  <c r="I23" i="4"/>
  <c r="I22" i="4"/>
  <c r="I21" i="4"/>
  <c r="I20" i="4"/>
  <c r="I19" i="4"/>
  <c r="I18" i="4"/>
  <c r="I17" i="4"/>
  <c r="I16" i="4"/>
  <c r="I15" i="4"/>
  <c r="I14" i="4"/>
  <c r="A14" i="4" s="1"/>
  <c r="I13" i="4"/>
  <c r="I12" i="4"/>
  <c r="I11" i="4"/>
  <c r="I10" i="4"/>
  <c r="I9" i="4"/>
  <c r="I8" i="4"/>
  <c r="I37" i="5"/>
  <c r="I36" i="5"/>
  <c r="I35" i="5"/>
  <c r="I34" i="5"/>
  <c r="I33" i="5"/>
  <c r="I32" i="5"/>
  <c r="A32" i="5" s="1"/>
  <c r="B32" i="5" s="1"/>
  <c r="I31" i="5"/>
  <c r="I30" i="5"/>
  <c r="I29" i="5"/>
  <c r="I28" i="5"/>
  <c r="I27" i="5"/>
  <c r="A27" i="5" s="1"/>
  <c r="B27" i="5" s="1"/>
  <c r="I26" i="5"/>
  <c r="I25" i="5"/>
  <c r="I24" i="5"/>
  <c r="I23" i="5"/>
  <c r="I22" i="5"/>
  <c r="I21" i="5"/>
  <c r="I20" i="5"/>
  <c r="I19" i="5"/>
  <c r="I18" i="5"/>
  <c r="I17" i="5"/>
  <c r="I16" i="5"/>
  <c r="I15" i="5"/>
  <c r="I14" i="5"/>
  <c r="I13" i="5"/>
  <c r="I12" i="5"/>
  <c r="I11" i="5"/>
  <c r="I10" i="5"/>
  <c r="I37" i="6"/>
  <c r="I36" i="6"/>
  <c r="I35" i="6"/>
  <c r="I34" i="6"/>
  <c r="I33" i="6"/>
  <c r="A33" i="6" s="1"/>
  <c r="B33" i="6" s="1"/>
  <c r="I32" i="6"/>
  <c r="I31" i="6"/>
  <c r="I30" i="6"/>
  <c r="I29" i="6"/>
  <c r="I28" i="6"/>
  <c r="I27" i="6"/>
  <c r="I26" i="6"/>
  <c r="I25" i="6"/>
  <c r="I24" i="6"/>
  <c r="I23" i="6"/>
  <c r="I22" i="6"/>
  <c r="I21" i="6"/>
  <c r="I20" i="6"/>
  <c r="I19" i="6"/>
  <c r="I18" i="6"/>
  <c r="I17" i="6"/>
  <c r="I16" i="6"/>
  <c r="I15" i="6"/>
  <c r="I14" i="6"/>
  <c r="I13" i="6"/>
  <c r="I12" i="6"/>
  <c r="I11" i="6"/>
  <c r="I10" i="6"/>
  <c r="I9" i="6"/>
  <c r="I8" i="6"/>
  <c r="I37" i="7"/>
  <c r="I36" i="7"/>
  <c r="I35" i="7"/>
  <c r="A35" i="7" s="1"/>
  <c r="B35" i="7" s="1"/>
  <c r="I34" i="7"/>
  <c r="I33" i="7"/>
  <c r="I32" i="7"/>
  <c r="I31" i="7"/>
  <c r="I30" i="7"/>
  <c r="I29" i="7"/>
  <c r="I28" i="7"/>
  <c r="I27" i="7"/>
  <c r="I26" i="7"/>
  <c r="I25" i="7"/>
  <c r="I24" i="7"/>
  <c r="A24" i="7" s="1"/>
  <c r="B24" i="7"/>
  <c r="I23" i="7"/>
  <c r="I22" i="7"/>
  <c r="I21" i="7"/>
  <c r="I20" i="7"/>
  <c r="A20" i="7" s="1"/>
  <c r="B20" i="7" s="1"/>
  <c r="I19" i="7"/>
  <c r="I18" i="7"/>
  <c r="I17" i="7"/>
  <c r="I16" i="7"/>
  <c r="A16" i="7" s="1"/>
  <c r="B16" i="7" s="1"/>
  <c r="I15" i="7"/>
  <c r="A15" i="7" s="1"/>
  <c r="B15" i="7" s="1"/>
  <c r="I14" i="7"/>
  <c r="I13" i="7"/>
  <c r="A13" i="7" s="1"/>
  <c r="B13" i="7" s="1"/>
  <c r="I12" i="7"/>
  <c r="A12" i="7" s="1"/>
  <c r="B12" i="7" s="1"/>
  <c r="I11" i="7"/>
  <c r="A11" i="7" s="1"/>
  <c r="B11" i="7" s="1"/>
  <c r="I10" i="7"/>
  <c r="I9" i="7"/>
  <c r="I8" i="7"/>
  <c r="I37" i="8"/>
  <c r="A37" i="8" s="1"/>
  <c r="B37" i="8" s="1"/>
  <c r="I36" i="8"/>
  <c r="I35" i="8"/>
  <c r="I34" i="8"/>
  <c r="I33" i="8"/>
  <c r="I32" i="8"/>
  <c r="I31" i="8"/>
  <c r="I30" i="8"/>
  <c r="I29" i="8"/>
  <c r="I28" i="8"/>
  <c r="A28" i="8" s="1"/>
  <c r="B28" i="8" s="1"/>
  <c r="I19" i="8"/>
  <c r="I18" i="8"/>
  <c r="I17" i="8"/>
  <c r="I16" i="8"/>
  <c r="I15" i="8"/>
  <c r="I14" i="8"/>
  <c r="I13" i="8"/>
  <c r="I12" i="8"/>
  <c r="A12" i="8" s="1"/>
  <c r="B12" i="8" s="1"/>
  <c r="I11" i="8"/>
  <c r="I10" i="8"/>
  <c r="I9" i="8"/>
  <c r="I8" i="8"/>
  <c r="I37" i="9"/>
  <c r="I36" i="9"/>
  <c r="A36" i="9" s="1"/>
  <c r="B36" i="9" s="1"/>
  <c r="I35" i="9"/>
  <c r="I34" i="9"/>
  <c r="I33" i="9"/>
  <c r="A33" i="9" s="1"/>
  <c r="B33" i="9" s="1"/>
  <c r="I32" i="9"/>
  <c r="I31" i="9"/>
  <c r="I30" i="9"/>
  <c r="I29" i="9"/>
  <c r="I28" i="9"/>
  <c r="I27" i="9"/>
  <c r="I26" i="9"/>
  <c r="I25" i="9"/>
  <c r="A25" i="9" s="1"/>
  <c r="B25" i="9" s="1"/>
  <c r="I24" i="9"/>
  <c r="I23" i="9"/>
  <c r="I22" i="9"/>
  <c r="I21" i="9"/>
  <c r="I20" i="9"/>
  <c r="I19" i="9"/>
  <c r="I18" i="9"/>
  <c r="I17" i="9"/>
  <c r="I16" i="9"/>
  <c r="I15" i="9"/>
  <c r="I14" i="9"/>
  <c r="I13" i="9"/>
  <c r="I12" i="9"/>
  <c r="I10" i="9"/>
  <c r="I9" i="9"/>
  <c r="I8" i="9"/>
  <c r="B38" i="10"/>
  <c r="I37" i="10"/>
  <c r="I36" i="10"/>
  <c r="I35" i="10"/>
  <c r="I34" i="10"/>
  <c r="I33" i="10"/>
  <c r="I32" i="10"/>
  <c r="A32" i="10" s="1"/>
  <c r="B32" i="10" s="1"/>
  <c r="I31" i="10"/>
  <c r="A31" i="10" s="1"/>
  <c r="B31" i="10" s="1"/>
  <c r="I30" i="10"/>
  <c r="A30" i="10" s="1"/>
  <c r="B30" i="10" s="1"/>
  <c r="I29" i="10"/>
  <c r="I28" i="10"/>
  <c r="A28" i="10" s="1"/>
  <c r="B28" i="10" s="1"/>
  <c r="I27" i="10"/>
  <c r="I26" i="10"/>
  <c r="I25" i="10"/>
  <c r="I24" i="10"/>
  <c r="A24" i="10" s="1"/>
  <c r="B24" i="10" s="1"/>
  <c r="I23" i="10"/>
  <c r="I22" i="10"/>
  <c r="I21" i="10"/>
  <c r="I20" i="10"/>
  <c r="I19" i="10"/>
  <c r="I18" i="10"/>
  <c r="I17" i="10"/>
  <c r="I16" i="10"/>
  <c r="I15" i="10"/>
  <c r="I14" i="10"/>
  <c r="I13" i="10"/>
  <c r="I12" i="10"/>
  <c r="I11" i="10"/>
  <c r="A11" i="10" s="1"/>
  <c r="B11" i="10" s="1"/>
  <c r="I10" i="10"/>
  <c r="I9" i="10"/>
  <c r="I8" i="10"/>
  <c r="I37" i="11"/>
  <c r="A37" i="11" s="1"/>
  <c r="B37" i="11" s="1"/>
  <c r="I36" i="11"/>
  <c r="I35" i="11"/>
  <c r="I34" i="11"/>
  <c r="I33" i="11"/>
  <c r="I32" i="11"/>
  <c r="I31" i="11"/>
  <c r="I30" i="11"/>
  <c r="I29" i="11"/>
  <c r="I28" i="11"/>
  <c r="A28" i="11" s="1"/>
  <c r="B28" i="11" s="1"/>
  <c r="I27" i="11"/>
  <c r="I26" i="11"/>
  <c r="I25" i="11"/>
  <c r="A25" i="11" s="1"/>
  <c r="B25" i="11" s="1"/>
  <c r="I24" i="11"/>
  <c r="I23" i="11"/>
  <c r="I22" i="11"/>
  <c r="I21" i="11"/>
  <c r="I20" i="11"/>
  <c r="I19" i="11"/>
  <c r="I18" i="11"/>
  <c r="I17" i="11"/>
  <c r="I16" i="11"/>
  <c r="I15" i="11"/>
  <c r="I14" i="11"/>
  <c r="A14" i="11" s="1"/>
  <c r="B14" i="11" s="1"/>
  <c r="I13" i="11"/>
  <c r="I12" i="11"/>
  <c r="I11" i="11"/>
  <c r="I10" i="11"/>
  <c r="I9" i="11"/>
  <c r="I8" i="11"/>
  <c r="B38" i="12"/>
  <c r="I37" i="12"/>
  <c r="I36" i="12"/>
  <c r="I35" i="12"/>
  <c r="I34" i="12"/>
  <c r="I33" i="12"/>
  <c r="I32" i="12"/>
  <c r="A32" i="12" s="1"/>
  <c r="B32" i="12" s="1"/>
  <c r="I31" i="12"/>
  <c r="A31" i="12" s="1"/>
  <c r="B31" i="12" s="1"/>
  <c r="I30" i="12"/>
  <c r="I29" i="12"/>
  <c r="I28" i="12"/>
  <c r="I27" i="12"/>
  <c r="I26" i="12"/>
  <c r="I25" i="12"/>
  <c r="I24" i="12"/>
  <c r="I23" i="12"/>
  <c r="A23" i="12" s="1"/>
  <c r="B23" i="12" s="1"/>
  <c r="I22" i="12"/>
  <c r="I21" i="12"/>
  <c r="I20" i="12"/>
  <c r="A20" i="12" s="1"/>
  <c r="B20" i="12" s="1"/>
  <c r="I19" i="12"/>
  <c r="I18" i="12"/>
  <c r="I17" i="12"/>
  <c r="A17" i="12" s="1"/>
  <c r="B17" i="12" s="1"/>
  <c r="I16" i="12"/>
  <c r="I15" i="12"/>
  <c r="I14" i="12"/>
  <c r="I13" i="12"/>
  <c r="I12" i="12"/>
  <c r="I11" i="12"/>
  <c r="I10" i="12"/>
  <c r="I9" i="12"/>
  <c r="I8" i="12"/>
  <c r="A8" i="12" s="1"/>
  <c r="B8" i="12" s="1"/>
  <c r="B38" i="3"/>
  <c r="I37" i="3"/>
  <c r="I36" i="3"/>
  <c r="I35" i="3"/>
  <c r="I34" i="3"/>
  <c r="A34" i="3" s="1"/>
  <c r="B34" i="3" s="1"/>
  <c r="I33" i="3"/>
  <c r="I32" i="3"/>
  <c r="I31" i="3"/>
  <c r="I30" i="3"/>
  <c r="A30" i="3" s="1"/>
  <c r="B30" i="3" s="1"/>
  <c r="I29" i="3"/>
  <c r="I28" i="3"/>
  <c r="I27" i="3"/>
  <c r="I26" i="3"/>
  <c r="I25" i="3"/>
  <c r="I24" i="3"/>
  <c r="I23" i="3"/>
  <c r="A23" i="3" s="1"/>
  <c r="B23" i="3" s="1"/>
  <c r="I22" i="3"/>
  <c r="I21" i="3"/>
  <c r="I20" i="3"/>
  <c r="I19" i="3"/>
  <c r="I18" i="3"/>
  <c r="I17" i="3"/>
  <c r="I16" i="3"/>
  <c r="I15" i="3"/>
  <c r="I14" i="3"/>
  <c r="A14" i="3" s="1"/>
  <c r="B14" i="3" s="1"/>
  <c r="I13" i="3"/>
  <c r="I12" i="3"/>
  <c r="I11" i="3"/>
  <c r="I10" i="3"/>
  <c r="I9" i="3"/>
  <c r="I8" i="3"/>
  <c r="I12" i="2"/>
  <c r="I33" i="2"/>
  <c r="I32" i="2"/>
  <c r="I31" i="2"/>
  <c r="I30" i="2"/>
  <c r="I29" i="2"/>
  <c r="I28" i="2"/>
  <c r="I27" i="2"/>
  <c r="I26" i="2"/>
  <c r="I25" i="2"/>
  <c r="I24" i="2"/>
  <c r="I23" i="2"/>
  <c r="I22" i="2"/>
  <c r="I21" i="2"/>
  <c r="I20" i="2"/>
  <c r="I19" i="2"/>
  <c r="I18" i="2"/>
  <c r="I17" i="2"/>
  <c r="I16" i="2"/>
  <c r="I15" i="2"/>
  <c r="I14" i="2"/>
  <c r="I13" i="2"/>
  <c r="I11" i="2"/>
  <c r="I10" i="2"/>
  <c r="I9" i="2"/>
  <c r="I8" i="2"/>
  <c r="A9" i="1"/>
  <c r="I10" i="1"/>
  <c r="I11" i="1"/>
  <c r="I12" i="1"/>
  <c r="I13" i="1"/>
  <c r="I14" i="1"/>
  <c r="I15" i="1"/>
  <c r="I16" i="1"/>
  <c r="I17" i="1"/>
  <c r="I18" i="1"/>
  <c r="I19" i="1"/>
  <c r="I20" i="1"/>
  <c r="I21" i="1"/>
  <c r="I22" i="1"/>
  <c r="I23" i="1"/>
  <c r="I24" i="1"/>
  <c r="I25" i="1"/>
  <c r="I26" i="1"/>
  <c r="A26" i="1" s="1"/>
  <c r="B26" i="1" s="1"/>
  <c r="I27" i="1"/>
  <c r="I28" i="1"/>
  <c r="I29" i="1"/>
  <c r="I30" i="1"/>
  <c r="I31" i="1"/>
  <c r="I32" i="1"/>
  <c r="I33" i="1"/>
  <c r="I34" i="1"/>
  <c r="I35" i="1"/>
  <c r="I36" i="1"/>
  <c r="I37" i="1"/>
  <c r="I38" i="1"/>
  <c r="I8" i="1"/>
  <c r="K5" i="1"/>
  <c r="E5" i="4"/>
  <c r="E5" i="8"/>
  <c r="I38" i="5"/>
  <c r="E5" i="12"/>
  <c r="L5" i="1"/>
  <c r="E5" i="7"/>
  <c r="E5" i="6"/>
  <c r="E5" i="5"/>
  <c r="E5" i="3"/>
  <c r="E5" i="11"/>
  <c r="E5" i="10"/>
  <c r="E5" i="9"/>
  <c r="A38" i="7" l="1"/>
  <c r="B38" i="7" s="1"/>
  <c r="A37" i="1"/>
  <c r="B37" i="1" s="1"/>
  <c r="A33" i="1"/>
  <c r="B33" i="1" s="1"/>
  <c r="A29" i="1"/>
  <c r="B29" i="1" s="1"/>
  <c r="A22" i="1"/>
  <c r="B22" i="1" s="1"/>
  <c r="A18" i="1"/>
  <c r="B18" i="1" s="1"/>
  <c r="A14" i="1"/>
  <c r="B14" i="1" s="1"/>
  <c r="A10" i="1"/>
  <c r="B10" i="1" s="1"/>
  <c r="A8" i="3"/>
  <c r="B8" i="3" s="1"/>
  <c r="A12" i="3"/>
  <c r="B12" i="3" s="1"/>
  <c r="A15" i="3"/>
  <c r="B15" i="3" s="1"/>
  <c r="A19" i="3"/>
  <c r="B19" i="3" s="1"/>
  <c r="A26" i="3"/>
  <c r="B26" i="3" s="1"/>
  <c r="A33" i="3"/>
  <c r="B33" i="3" s="1"/>
  <c r="A36" i="3"/>
  <c r="B36" i="3" s="1"/>
  <c r="A12" i="12"/>
  <c r="B12" i="12" s="1"/>
  <c r="A16" i="12"/>
  <c r="B16" i="12" s="1"/>
  <c r="A19" i="12"/>
  <c r="B19" i="12" s="1"/>
  <c r="A22" i="12"/>
  <c r="B22" i="12" s="1"/>
  <c r="A25" i="12"/>
  <c r="B25" i="12" s="1"/>
  <c r="A29" i="12"/>
  <c r="B29" i="12" s="1"/>
  <c r="A35" i="12"/>
  <c r="B35" i="12" s="1"/>
  <c r="A8" i="11"/>
  <c r="B8" i="11" s="1"/>
  <c r="A12" i="11"/>
  <c r="B12" i="11" s="1"/>
  <c r="A15" i="11"/>
  <c r="B15" i="11" s="1"/>
  <c r="A19" i="11"/>
  <c r="B19" i="11" s="1"/>
  <c r="A23" i="11"/>
  <c r="B23" i="11" s="1"/>
  <c r="A26" i="11"/>
  <c r="B26" i="11" s="1"/>
  <c r="A29" i="11"/>
  <c r="B29" i="11" s="1"/>
  <c r="A33" i="11"/>
  <c r="B33" i="11" s="1"/>
  <c r="A10" i="10"/>
  <c r="B10" i="10" s="1"/>
  <c r="A13" i="10"/>
  <c r="B13" i="10" s="1"/>
  <c r="A17" i="10"/>
  <c r="B17" i="10" s="1"/>
  <c r="A21" i="10"/>
  <c r="B21" i="10" s="1"/>
  <c r="A36" i="10"/>
  <c r="B36" i="10" s="1"/>
  <c r="A9" i="9"/>
  <c r="B9" i="9" s="1"/>
  <c r="A14" i="9"/>
  <c r="B14" i="9" s="1"/>
  <c r="A18" i="9"/>
  <c r="B18" i="9" s="1"/>
  <c r="A22" i="9"/>
  <c r="B22" i="9" s="1"/>
  <c r="A29" i="9"/>
  <c r="B29" i="9" s="1"/>
  <c r="A9" i="8"/>
  <c r="B9" i="8" s="1"/>
  <c r="A16" i="8"/>
  <c r="B16" i="8" s="1"/>
  <c r="A20" i="8"/>
  <c r="B20" i="8" s="1"/>
  <c r="A24" i="8"/>
  <c r="B24" i="8" s="1"/>
  <c r="A31" i="8"/>
  <c r="B31" i="8" s="1"/>
  <c r="A35" i="8"/>
  <c r="B35" i="8" s="1"/>
  <c r="A8" i="7"/>
  <c r="B8" i="7" s="1"/>
  <c r="A19" i="7"/>
  <c r="B19" i="7" s="1"/>
  <c r="A22" i="7"/>
  <c r="B22" i="7" s="1"/>
  <c r="A25" i="7"/>
  <c r="B25" i="7" s="1"/>
  <c r="A29" i="7"/>
  <c r="B29" i="7" s="1"/>
  <c r="A33" i="7"/>
  <c r="B33" i="7" s="1"/>
  <c r="A36" i="7"/>
  <c r="B36" i="7" s="1"/>
  <c r="A10" i="6"/>
  <c r="B10" i="6" s="1"/>
  <c r="A14" i="6"/>
  <c r="B14" i="6" s="1"/>
  <c r="A18" i="6"/>
  <c r="B18" i="6" s="1"/>
  <c r="A22" i="6"/>
  <c r="B22" i="6" s="1"/>
  <c r="A26" i="6"/>
  <c r="B26" i="6" s="1"/>
  <c r="A30" i="6"/>
  <c r="B30" i="6" s="1"/>
  <c r="A37" i="6"/>
  <c r="B37" i="6" s="1"/>
  <c r="A11" i="5"/>
  <c r="B11" i="5" s="1"/>
  <c r="A15" i="5"/>
  <c r="B15" i="5" s="1"/>
  <c r="A19" i="5"/>
  <c r="B19" i="5" s="1"/>
  <c r="A23" i="5"/>
  <c r="B23" i="5" s="1"/>
  <c r="A30" i="5"/>
  <c r="B30" i="5" s="1"/>
  <c r="A33" i="5"/>
  <c r="B33" i="5" s="1"/>
  <c r="A37" i="5"/>
  <c r="B37" i="5" s="1"/>
  <c r="A11" i="4"/>
  <c r="B11" i="4" s="1"/>
  <c r="A15" i="4"/>
  <c r="B15" i="4" s="1"/>
  <c r="A19" i="4"/>
  <c r="B19" i="4" s="1"/>
  <c r="A23" i="4"/>
  <c r="B23" i="4" s="1"/>
  <c r="A27" i="4"/>
  <c r="B27" i="4" s="1"/>
  <c r="A31" i="4"/>
  <c r="B31" i="4" s="1"/>
  <c r="A11" i="9"/>
  <c r="B11" i="9" s="1"/>
  <c r="A38" i="5"/>
  <c r="B38" i="5" s="1"/>
  <c r="A36" i="1"/>
  <c r="B36" i="1" s="1"/>
  <c r="A32" i="1"/>
  <c r="B32" i="1" s="1"/>
  <c r="A28" i="1"/>
  <c r="B28" i="1" s="1"/>
  <c r="A25" i="1"/>
  <c r="B25" i="1" s="1"/>
  <c r="A21" i="1"/>
  <c r="B21" i="1" s="1"/>
  <c r="A17" i="1"/>
  <c r="B17" i="1" s="1"/>
  <c r="A13" i="1"/>
  <c r="B13" i="1" s="1"/>
  <c r="A9" i="3"/>
  <c r="B9" i="3" s="1"/>
  <c r="A13" i="3"/>
  <c r="B13" i="3" s="1"/>
  <c r="A16" i="3"/>
  <c r="B16" i="3" s="1"/>
  <c r="A20" i="3"/>
  <c r="B20" i="3" s="1"/>
  <c r="A27" i="3"/>
  <c r="B27" i="3" s="1"/>
  <c r="A37" i="3"/>
  <c r="B37" i="3" s="1"/>
  <c r="A9" i="12"/>
  <c r="B9" i="12" s="1"/>
  <c r="A13" i="12"/>
  <c r="B13" i="12" s="1"/>
  <c r="A26" i="12"/>
  <c r="B26" i="12" s="1"/>
  <c r="A30" i="12"/>
  <c r="B30" i="12" s="1"/>
  <c r="A36" i="12"/>
  <c r="B36" i="12" s="1"/>
  <c r="A9" i="11"/>
  <c r="B9" i="11" s="1"/>
  <c r="A13" i="11"/>
  <c r="B13" i="11" s="1"/>
  <c r="A16" i="11"/>
  <c r="B16" i="11" s="1"/>
  <c r="A20" i="11"/>
  <c r="B20" i="11" s="1"/>
  <c r="A24" i="11"/>
  <c r="B24" i="11" s="1"/>
  <c r="A27" i="11"/>
  <c r="B27" i="11" s="1"/>
  <c r="A30" i="11"/>
  <c r="B30" i="11" s="1"/>
  <c r="A34" i="11"/>
  <c r="B34" i="11" s="1"/>
  <c r="A14" i="10"/>
  <c r="B14" i="10" s="1"/>
  <c r="A18" i="10"/>
  <c r="B18" i="10" s="1"/>
  <c r="A22" i="10"/>
  <c r="B22" i="10" s="1"/>
  <c r="A25" i="10"/>
  <c r="B25" i="10" s="1"/>
  <c r="A33" i="10"/>
  <c r="B33" i="10" s="1"/>
  <c r="A37" i="10"/>
  <c r="B37" i="10" s="1"/>
  <c r="A10" i="9"/>
  <c r="B10" i="9" s="1"/>
  <c r="A15" i="9"/>
  <c r="B15" i="9" s="1"/>
  <c r="A19" i="9"/>
  <c r="B19" i="9" s="1"/>
  <c r="A23" i="9"/>
  <c r="B23" i="9" s="1"/>
  <c r="A26" i="9"/>
  <c r="B26" i="9" s="1"/>
  <c r="A30" i="9"/>
  <c r="B30" i="9" s="1"/>
  <c r="A10" i="8"/>
  <c r="B10" i="8" s="1"/>
  <c r="A13" i="8"/>
  <c r="B13" i="8" s="1"/>
  <c r="A17" i="8"/>
  <c r="B17" i="8" s="1"/>
  <c r="A21" i="8"/>
  <c r="B21" i="8" s="1"/>
  <c r="A25" i="8"/>
  <c r="B25" i="8" s="1"/>
  <c r="A32" i="8"/>
  <c r="B32" i="8" s="1"/>
  <c r="A36" i="8"/>
  <c r="B36" i="8" s="1"/>
  <c r="A9" i="7"/>
  <c r="B9" i="7" s="1"/>
  <c r="A14" i="7"/>
  <c r="B14" i="7" s="1"/>
  <c r="A23" i="7"/>
  <c r="B23" i="7" s="1"/>
  <c r="A26" i="7"/>
  <c r="B26" i="7" s="1"/>
  <c r="A30" i="7"/>
  <c r="B30" i="7" s="1"/>
  <c r="A34" i="7"/>
  <c r="B34" i="7" s="1"/>
  <c r="A37" i="7"/>
  <c r="B37" i="7" s="1"/>
  <c r="A11" i="6"/>
  <c r="B11" i="6" s="1"/>
  <c r="A15" i="6"/>
  <c r="B15" i="6" s="1"/>
  <c r="A19" i="6"/>
  <c r="B19" i="6" s="1"/>
  <c r="A23" i="6"/>
  <c r="B23" i="6" s="1"/>
  <c r="A27" i="6"/>
  <c r="B27" i="6" s="1"/>
  <c r="A31" i="6"/>
  <c r="B31" i="6" s="1"/>
  <c r="A34" i="6"/>
  <c r="B34" i="6" s="1"/>
  <c r="A8" i="5"/>
  <c r="B8" i="5" s="1"/>
  <c r="A12" i="5"/>
  <c r="B12" i="5" s="1"/>
  <c r="A16" i="5"/>
  <c r="B16" i="5" s="1"/>
  <c r="A20" i="5"/>
  <c r="B20" i="5" s="1"/>
  <c r="A24" i="5"/>
  <c r="B24" i="5" s="1"/>
  <c r="A31" i="5"/>
  <c r="B31" i="5" s="1"/>
  <c r="A34" i="5"/>
  <c r="B34" i="5" s="1"/>
  <c r="A8" i="4"/>
  <c r="B8" i="4" s="1"/>
  <c r="A12" i="4"/>
  <c r="B12" i="4" s="1"/>
  <c r="A16" i="4"/>
  <c r="B16" i="4" s="1"/>
  <c r="A20" i="4"/>
  <c r="B20" i="4" s="1"/>
  <c r="A24" i="4"/>
  <c r="B24" i="4" s="1"/>
  <c r="A28" i="4"/>
  <c r="B28" i="4" s="1"/>
  <c r="A32" i="4"/>
  <c r="B32" i="4" s="1"/>
  <c r="A35" i="4"/>
  <c r="B35" i="4" s="1"/>
  <c r="A38" i="8"/>
  <c r="B38" i="8" s="1"/>
  <c r="A8" i="1"/>
  <c r="B8" i="1" s="1"/>
  <c r="A35" i="1"/>
  <c r="B35" i="1" s="1"/>
  <c r="A31" i="1"/>
  <c r="B31" i="1" s="1"/>
  <c r="A27" i="1"/>
  <c r="B27" i="1" s="1"/>
  <c r="A24" i="1"/>
  <c r="B24" i="1" s="1"/>
  <c r="A20" i="1"/>
  <c r="B20" i="1" s="1"/>
  <c r="A16" i="1"/>
  <c r="B16" i="1" s="1"/>
  <c r="A12" i="1"/>
  <c r="B12" i="1" s="1"/>
  <c r="A10" i="3"/>
  <c r="B10" i="3" s="1"/>
  <c r="A17" i="3"/>
  <c r="B17" i="3" s="1"/>
  <c r="A21" i="3"/>
  <c r="B21" i="3" s="1"/>
  <c r="A24" i="3"/>
  <c r="B24" i="3" s="1"/>
  <c r="A28" i="3"/>
  <c r="B28" i="3" s="1"/>
  <c r="A31" i="3"/>
  <c r="B31" i="3" s="1"/>
  <c r="A10" i="12"/>
  <c r="B10" i="12" s="1"/>
  <c r="A14" i="12"/>
  <c r="B14" i="12" s="1"/>
  <c r="A27" i="12"/>
  <c r="B27" i="12" s="1"/>
  <c r="A33" i="12"/>
  <c r="B33" i="12" s="1"/>
  <c r="A37" i="12"/>
  <c r="B37" i="12" s="1"/>
  <c r="A10" i="11"/>
  <c r="B10" i="11" s="1"/>
  <c r="A17" i="11"/>
  <c r="B17" i="11" s="1"/>
  <c r="A21" i="11"/>
  <c r="B21" i="11" s="1"/>
  <c r="A31" i="11"/>
  <c r="B31" i="11" s="1"/>
  <c r="A35" i="11"/>
  <c r="B35" i="11" s="1"/>
  <c r="A8" i="10"/>
  <c r="B8" i="10" s="1"/>
  <c r="A15" i="10"/>
  <c r="B15" i="10" s="1"/>
  <c r="A19" i="10"/>
  <c r="B19" i="10" s="1"/>
  <c r="A23" i="10"/>
  <c r="B23" i="10" s="1"/>
  <c r="A26" i="10"/>
  <c r="B26" i="10" s="1"/>
  <c r="A29" i="10"/>
  <c r="B29" i="10" s="1"/>
  <c r="A34" i="10"/>
  <c r="B34" i="10" s="1"/>
  <c r="A12" i="9"/>
  <c r="B12" i="9" s="1"/>
  <c r="A16" i="9"/>
  <c r="B16" i="9" s="1"/>
  <c r="A20" i="9"/>
  <c r="B20" i="9" s="1"/>
  <c r="A24" i="9"/>
  <c r="B24" i="9" s="1"/>
  <c r="A27" i="9"/>
  <c r="B27" i="9" s="1"/>
  <c r="A31" i="9"/>
  <c r="B31" i="9" s="1"/>
  <c r="A34" i="9"/>
  <c r="B34" i="9" s="1"/>
  <c r="A37" i="9"/>
  <c r="B37" i="9" s="1"/>
  <c r="A11" i="8"/>
  <c r="B11" i="8" s="1"/>
  <c r="A14" i="8"/>
  <c r="B14" i="8" s="1"/>
  <c r="A18" i="8"/>
  <c r="B18" i="8" s="1"/>
  <c r="A22" i="8"/>
  <c r="B22" i="8" s="1"/>
  <c r="A26" i="8"/>
  <c r="B26" i="8" s="1"/>
  <c r="A29" i="8"/>
  <c r="B29" i="8" s="1"/>
  <c r="A33" i="8"/>
  <c r="B33" i="8" s="1"/>
  <c r="A10" i="7"/>
  <c r="B10" i="7" s="1"/>
  <c r="A17" i="7"/>
  <c r="B17" i="7" s="1"/>
  <c r="A27" i="7"/>
  <c r="B27" i="7" s="1"/>
  <c r="A31" i="7"/>
  <c r="B31" i="7" s="1"/>
  <c r="A8" i="6"/>
  <c r="B8" i="6" s="1"/>
  <c r="A12" i="6"/>
  <c r="B12" i="6" s="1"/>
  <c r="A16" i="6"/>
  <c r="B16" i="6" s="1"/>
  <c r="A20" i="6"/>
  <c r="B20" i="6" s="1"/>
  <c r="A24" i="6"/>
  <c r="B24" i="6" s="1"/>
  <c r="A28" i="6"/>
  <c r="B28" i="6" s="1"/>
  <c r="A32" i="6"/>
  <c r="B32" i="6" s="1"/>
  <c r="A35" i="6"/>
  <c r="B35" i="6" s="1"/>
  <c r="A9" i="5"/>
  <c r="B9" i="5" s="1"/>
  <c r="A13" i="5"/>
  <c r="B13" i="5" s="1"/>
  <c r="A17" i="5"/>
  <c r="B17" i="5" s="1"/>
  <c r="A21" i="5"/>
  <c r="B21" i="5" s="1"/>
  <c r="A25" i="5"/>
  <c r="B25" i="5" s="1"/>
  <c r="A28" i="5"/>
  <c r="B28" i="5" s="1"/>
  <c r="A35" i="5"/>
  <c r="B35" i="5" s="1"/>
  <c r="A9" i="4"/>
  <c r="B9" i="4" s="1"/>
  <c r="A13" i="4"/>
  <c r="B13" i="4" s="1"/>
  <c r="A17" i="4"/>
  <c r="B17" i="4" s="1"/>
  <c r="A21" i="4"/>
  <c r="B21" i="4" s="1"/>
  <c r="A25" i="4"/>
  <c r="B25" i="4" s="1"/>
  <c r="A29" i="4"/>
  <c r="B29" i="4" s="1"/>
  <c r="A33" i="4"/>
  <c r="B33" i="4" s="1"/>
  <c r="A36" i="4"/>
  <c r="B36" i="4" s="1"/>
  <c r="A38" i="1"/>
  <c r="B38" i="1" s="1"/>
  <c r="A34" i="1"/>
  <c r="B34" i="1" s="1"/>
  <c r="A30" i="1"/>
  <c r="B30" i="1" s="1"/>
  <c r="A23" i="1"/>
  <c r="B23" i="1" s="1"/>
  <c r="A19" i="1"/>
  <c r="B19" i="1" s="1"/>
  <c r="A15" i="1"/>
  <c r="B15" i="1" s="1"/>
  <c r="A11" i="3"/>
  <c r="B11" i="3" s="1"/>
  <c r="A18" i="3"/>
  <c r="B18" i="3" s="1"/>
  <c r="A22" i="3"/>
  <c r="B22" i="3" s="1"/>
  <c r="A25" i="3"/>
  <c r="B25" i="3" s="1"/>
  <c r="A29" i="3"/>
  <c r="B29" i="3" s="1"/>
  <c r="A32" i="3"/>
  <c r="B32" i="3" s="1"/>
  <c r="A35" i="3"/>
  <c r="B35" i="3" s="1"/>
  <c r="A11" i="12"/>
  <c r="B11" i="12" s="1"/>
  <c r="A15" i="12"/>
  <c r="B15" i="12" s="1"/>
  <c r="A18" i="12"/>
  <c r="B18" i="12" s="1"/>
  <c r="A21" i="12"/>
  <c r="B21" i="12" s="1"/>
  <c r="A24" i="12"/>
  <c r="B24" i="12" s="1"/>
  <c r="A28" i="12"/>
  <c r="B28" i="12" s="1"/>
  <c r="A34" i="12"/>
  <c r="B34" i="12" s="1"/>
  <c r="A11" i="11"/>
  <c r="B11" i="11" s="1"/>
  <c r="A18" i="11"/>
  <c r="B18" i="11" s="1"/>
  <c r="A22" i="11"/>
  <c r="B22" i="11" s="1"/>
  <c r="A32" i="11"/>
  <c r="B32" i="11" s="1"/>
  <c r="A36" i="11"/>
  <c r="B36" i="11" s="1"/>
  <c r="A9" i="10"/>
  <c r="B9" i="10" s="1"/>
  <c r="A12" i="10"/>
  <c r="B12" i="10" s="1"/>
  <c r="A16" i="10"/>
  <c r="B16" i="10" s="1"/>
  <c r="A20" i="10"/>
  <c r="B20" i="10" s="1"/>
  <c r="A27" i="10"/>
  <c r="B27" i="10" s="1"/>
  <c r="A35" i="10"/>
  <c r="B35" i="10" s="1"/>
  <c r="A8" i="9"/>
  <c r="B8" i="9" s="1"/>
  <c r="A13" i="9"/>
  <c r="B13" i="9" s="1"/>
  <c r="A17" i="9"/>
  <c r="B17" i="9" s="1"/>
  <c r="A21" i="9"/>
  <c r="B21" i="9" s="1"/>
  <c r="A28" i="9"/>
  <c r="B28" i="9" s="1"/>
  <c r="A32" i="9"/>
  <c r="B32" i="9" s="1"/>
  <c r="A35" i="9"/>
  <c r="B35" i="9" s="1"/>
  <c r="A8" i="8"/>
  <c r="B8" i="8" s="1"/>
  <c r="A15" i="8"/>
  <c r="B15" i="8" s="1"/>
  <c r="A19" i="8"/>
  <c r="B19" i="8" s="1"/>
  <c r="A23" i="8"/>
  <c r="B23" i="8" s="1"/>
  <c r="A27" i="8"/>
  <c r="B27" i="8" s="1"/>
  <c r="A30" i="8"/>
  <c r="B30" i="8" s="1"/>
  <c r="A34" i="8"/>
  <c r="B34" i="8" s="1"/>
  <c r="A18" i="7"/>
  <c r="B18" i="7" s="1"/>
  <c r="A21" i="7"/>
  <c r="B21" i="7" s="1"/>
  <c r="A28" i="7"/>
  <c r="B28" i="7" s="1"/>
  <c r="A32" i="7"/>
  <c r="B32" i="7" s="1"/>
  <c r="A9" i="6"/>
  <c r="B9" i="6" s="1"/>
  <c r="A13" i="6"/>
  <c r="B13" i="6" s="1"/>
  <c r="A17" i="6"/>
  <c r="B17" i="6" s="1"/>
  <c r="A21" i="6"/>
  <c r="B21" i="6" s="1"/>
  <c r="A25" i="6"/>
  <c r="B25" i="6" s="1"/>
  <c r="A29" i="6"/>
  <c r="B29" i="6" s="1"/>
  <c r="A36" i="6"/>
  <c r="B36" i="6" s="1"/>
  <c r="A10" i="5"/>
  <c r="B10" i="5" s="1"/>
  <c r="A14" i="5"/>
  <c r="B14" i="5" s="1"/>
  <c r="A18" i="5"/>
  <c r="B18" i="5" s="1"/>
  <c r="A22" i="5"/>
  <c r="B22" i="5" s="1"/>
  <c r="A26" i="5"/>
  <c r="B26" i="5" s="1"/>
  <c r="A29" i="5"/>
  <c r="B29" i="5" s="1"/>
  <c r="A36" i="5"/>
  <c r="B36" i="5" s="1"/>
  <c r="A10" i="4"/>
  <c r="B10" i="4" s="1"/>
  <c r="A18" i="4"/>
  <c r="B18" i="4" s="1"/>
  <c r="A22" i="4"/>
  <c r="B22" i="4" s="1"/>
  <c r="A26" i="4"/>
  <c r="B26" i="4" s="1"/>
  <c r="A30" i="4"/>
  <c r="B30" i="4" s="1"/>
  <c r="A37" i="4"/>
  <c r="B37" i="4" s="1"/>
  <c r="A11" i="1"/>
  <c r="B11" i="1" s="1"/>
  <c r="B9" i="1"/>
  <c r="B14" i="4"/>
  <c r="J8" i="1"/>
  <c r="L8" i="1" l="1"/>
  <c r="J9" i="1"/>
  <c r="K8" i="1"/>
  <c r="K9" i="1" l="1"/>
  <c r="L9" i="1"/>
  <c r="J10" i="1"/>
  <c r="K10" i="1" l="1"/>
  <c r="L10" i="1"/>
  <c r="J11" i="1"/>
  <c r="L11" i="1" l="1"/>
  <c r="J12" i="1"/>
  <c r="K11" i="1"/>
  <c r="L12" i="1" l="1"/>
  <c r="K12" i="1"/>
  <c r="J13" i="1"/>
  <c r="J14" i="1" l="1"/>
  <c r="K13" i="1"/>
  <c r="L13" i="1"/>
  <c r="J15" i="1" l="1"/>
  <c r="L14" i="1"/>
  <c r="K14" i="1"/>
  <c r="K15" i="1" l="1"/>
  <c r="J16" i="1"/>
  <c r="L15" i="1"/>
  <c r="L16" i="1" l="1"/>
  <c r="K16" i="1"/>
  <c r="J17" i="1"/>
  <c r="J18" i="1" l="1"/>
  <c r="K17" i="1"/>
  <c r="L17" i="1"/>
  <c r="K18" i="1" l="1"/>
  <c r="L18" i="1"/>
  <c r="J19" i="1"/>
  <c r="L19" i="1" l="1"/>
  <c r="J20" i="1"/>
  <c r="K19" i="1"/>
  <c r="K20" i="1" l="1"/>
  <c r="J21" i="1"/>
  <c r="L20" i="1"/>
  <c r="K21" i="1" l="1"/>
  <c r="J22" i="1"/>
  <c r="L21" i="1"/>
  <c r="L22" i="1" l="1"/>
  <c r="K22" i="1"/>
  <c r="J23" i="1"/>
  <c r="L23" i="1" l="1"/>
  <c r="J24" i="1"/>
  <c r="K23" i="1"/>
  <c r="K24" i="1" l="1"/>
  <c r="J25" i="1"/>
  <c r="L24" i="1"/>
  <c r="K25" i="1" l="1"/>
  <c r="J26" i="1"/>
  <c r="L25" i="1"/>
  <c r="J27" i="1" l="1"/>
  <c r="K26" i="1"/>
  <c r="L26" i="1"/>
  <c r="L27" i="1" l="1"/>
  <c r="J28" i="1"/>
  <c r="K27" i="1"/>
  <c r="K28" i="1" l="1"/>
  <c r="J29" i="1"/>
  <c r="L28" i="1"/>
  <c r="K29" i="1" l="1"/>
  <c r="J30" i="1"/>
  <c r="L29" i="1"/>
  <c r="L30" i="1" l="1"/>
  <c r="K30" i="1"/>
  <c r="J31" i="1"/>
  <c r="K31" i="1" l="1"/>
  <c r="J32" i="1"/>
  <c r="L31" i="1"/>
  <c r="K32" i="1" l="1"/>
  <c r="J33" i="1"/>
  <c r="L32" i="1"/>
  <c r="K33" i="1" l="1"/>
  <c r="J34" i="1"/>
  <c r="L33" i="1"/>
  <c r="L34" i="1" l="1"/>
  <c r="K34" i="1"/>
  <c r="J35" i="1"/>
  <c r="L35" i="1" l="1"/>
  <c r="J36" i="1"/>
  <c r="K35" i="1"/>
  <c r="K36" i="1" l="1"/>
  <c r="J37" i="1"/>
  <c r="L36" i="1"/>
  <c r="K37" i="1" l="1"/>
  <c r="J38" i="1"/>
  <c r="J39" i="1" s="1"/>
  <c r="L37" i="1"/>
  <c r="L38" i="1" l="1"/>
  <c r="K38" i="1"/>
  <c r="K39" i="1" l="1"/>
  <c r="L39" i="1"/>
  <c r="L5" i="2" l="1"/>
  <c r="J8" i="2"/>
  <c r="K5" i="2"/>
  <c r="L8" i="2" l="1"/>
  <c r="J9" i="2"/>
  <c r="K8" i="2"/>
  <c r="K9" i="2" l="1"/>
  <c r="L9" i="2"/>
  <c r="J10" i="2"/>
  <c r="K10" i="2" l="1"/>
  <c r="J11" i="2"/>
  <c r="L10" i="2"/>
  <c r="L11" i="2" l="1"/>
  <c r="J12" i="2"/>
  <c r="K11" i="2"/>
  <c r="L12" i="2" l="1"/>
  <c r="J13" i="2"/>
  <c r="K12" i="2"/>
  <c r="K13" i="2" l="1"/>
  <c r="L13" i="2"/>
  <c r="J14" i="2"/>
  <c r="L14" i="2" l="1"/>
  <c r="J15" i="2"/>
  <c r="K14" i="2"/>
  <c r="L15" i="2" l="1"/>
  <c r="J16" i="2"/>
  <c r="K15" i="2"/>
  <c r="L16" i="2" l="1"/>
  <c r="J17" i="2"/>
  <c r="K16" i="2"/>
  <c r="J18" i="2" l="1"/>
  <c r="L17" i="2"/>
  <c r="K17" i="2"/>
  <c r="K18" i="2" l="1"/>
  <c r="J19" i="2"/>
  <c r="L18" i="2"/>
  <c r="L19" i="2" l="1"/>
  <c r="J20" i="2"/>
  <c r="K19" i="2"/>
  <c r="L20" i="2" l="1"/>
  <c r="J21" i="2"/>
  <c r="K20" i="2"/>
  <c r="K21" i="2" l="1"/>
  <c r="L21" i="2"/>
  <c r="J22" i="2"/>
  <c r="K22" i="2" l="1"/>
  <c r="J23" i="2"/>
  <c r="L22" i="2"/>
  <c r="L23" i="2" l="1"/>
  <c r="J24" i="2"/>
  <c r="K23" i="2"/>
  <c r="L24" i="2" l="1"/>
  <c r="J25" i="2"/>
  <c r="K24" i="2"/>
  <c r="J26" i="2" l="1"/>
  <c r="L25" i="2"/>
  <c r="K25" i="2"/>
  <c r="K26" i="2" l="1"/>
  <c r="J27" i="2"/>
  <c r="L26" i="2"/>
  <c r="L27" i="2" l="1"/>
  <c r="J28" i="2"/>
  <c r="K27" i="2"/>
  <c r="L28" i="2" l="1"/>
  <c r="J29" i="2"/>
  <c r="K28" i="2"/>
  <c r="K29" i="2" l="1"/>
  <c r="L29" i="2"/>
  <c r="J30" i="2"/>
  <c r="K30" i="2" l="1"/>
  <c r="J31" i="2"/>
  <c r="L30" i="2"/>
  <c r="L31" i="2" l="1"/>
  <c r="J32" i="2"/>
  <c r="J34" i="2" s="1"/>
  <c r="K31" i="2"/>
  <c r="K34" i="2" l="1"/>
  <c r="L34" i="2"/>
  <c r="L32" i="2"/>
  <c r="J33" i="2"/>
  <c r="K32" i="2"/>
  <c r="J35" i="2" l="1"/>
  <c r="K35" i="2"/>
  <c r="L35" i="2"/>
  <c r="K33" i="2"/>
  <c r="L33" i="2"/>
  <c r="K36" i="2" l="1"/>
  <c r="J5" i="3"/>
  <c r="K5" i="3" s="1"/>
  <c r="J8" i="3"/>
  <c r="L5" i="3"/>
  <c r="J9" i="3" l="1"/>
  <c r="K8" i="3"/>
  <c r="L8" i="3"/>
  <c r="L9" i="3" l="1"/>
  <c r="K9" i="3"/>
  <c r="J10" i="3"/>
  <c r="K10" i="3" l="1"/>
  <c r="J11" i="3"/>
  <c r="L10" i="3"/>
  <c r="K11" i="3" l="1"/>
  <c r="L11" i="3"/>
  <c r="J12" i="3"/>
  <c r="L12" i="3" l="1"/>
  <c r="K12" i="3"/>
  <c r="J13" i="3"/>
  <c r="K13" i="3" l="1"/>
  <c r="L13" i="3"/>
  <c r="J14" i="3"/>
  <c r="K14" i="3" l="1"/>
  <c r="J15" i="3"/>
  <c r="L14" i="3"/>
  <c r="K15" i="3" l="1"/>
  <c r="J16" i="3"/>
  <c r="L15" i="3"/>
  <c r="J17" i="3" l="1"/>
  <c r="K16" i="3"/>
  <c r="L16" i="3"/>
  <c r="L17" i="3" l="1"/>
  <c r="K17" i="3"/>
  <c r="J18" i="3"/>
  <c r="K18" i="3" l="1"/>
  <c r="J19" i="3"/>
  <c r="L18" i="3"/>
  <c r="K19" i="3" l="1"/>
  <c r="J20" i="3"/>
  <c r="L19" i="3"/>
  <c r="L20" i="3" l="1"/>
  <c r="K20" i="3"/>
  <c r="J21" i="3"/>
  <c r="L21" i="3" l="1"/>
  <c r="J22" i="3"/>
  <c r="K21" i="3"/>
  <c r="K22" i="3" l="1"/>
  <c r="L22" i="3"/>
  <c r="J23" i="3"/>
  <c r="K23" i="3" l="1"/>
  <c r="J24" i="3"/>
  <c r="L23" i="3"/>
  <c r="L24" i="3" l="1"/>
  <c r="J25" i="3"/>
  <c r="K24" i="3"/>
  <c r="L25" i="3" l="1"/>
  <c r="J26" i="3"/>
  <c r="K25" i="3"/>
  <c r="K26" i="3" l="1"/>
  <c r="L26" i="3"/>
  <c r="J27" i="3"/>
  <c r="K27" i="3" l="1"/>
  <c r="L27" i="3"/>
  <c r="J28" i="3"/>
  <c r="J29" i="3" l="1"/>
  <c r="L28" i="3"/>
  <c r="K28" i="3"/>
  <c r="K29" i="3" l="1"/>
  <c r="J30" i="3"/>
  <c r="L29" i="3"/>
  <c r="K30" i="3" l="1"/>
  <c r="L30" i="3"/>
  <c r="J31" i="3"/>
  <c r="K31" i="3" l="1"/>
  <c r="J32" i="3"/>
  <c r="L31" i="3"/>
  <c r="L32" i="3" l="1"/>
  <c r="J33" i="3"/>
  <c r="K32" i="3"/>
  <c r="L33" i="3" l="1"/>
  <c r="J34" i="3"/>
  <c r="K33" i="3"/>
  <c r="K34" i="3" l="1"/>
  <c r="J35" i="3"/>
  <c r="L34" i="3"/>
  <c r="L35" i="3" l="1"/>
  <c r="K35" i="3"/>
  <c r="J36" i="3"/>
  <c r="J37" i="3" l="1"/>
  <c r="L36" i="3"/>
  <c r="K36" i="3"/>
  <c r="J38" i="3" l="1"/>
  <c r="L37" i="3"/>
  <c r="K37" i="3"/>
  <c r="L39" i="3" l="1"/>
  <c r="K39" i="3"/>
  <c r="K38" i="3"/>
  <c r="L38" i="3"/>
  <c r="J39" i="3"/>
  <c r="J5" i="4" l="1"/>
  <c r="L5" i="4" l="1"/>
  <c r="K5" i="4"/>
  <c r="J8" i="4"/>
  <c r="L8" i="4" l="1"/>
  <c r="K8" i="4"/>
  <c r="J9" i="4"/>
  <c r="J10" i="4" l="1"/>
  <c r="K9" i="4"/>
  <c r="L9" i="4"/>
  <c r="K10" i="4" l="1"/>
  <c r="J11" i="4"/>
  <c r="L10" i="4"/>
  <c r="L11" i="4" l="1"/>
  <c r="J12" i="4"/>
  <c r="K11" i="4"/>
  <c r="J13" i="4" l="1"/>
  <c r="K12" i="4"/>
  <c r="L12" i="4"/>
  <c r="J14" i="4" l="1"/>
  <c r="K13" i="4"/>
  <c r="L13" i="4"/>
  <c r="K14" i="4" l="1"/>
  <c r="J15" i="4"/>
  <c r="L14" i="4"/>
  <c r="K15" i="4" l="1"/>
  <c r="J16" i="4"/>
  <c r="L15" i="4"/>
  <c r="L16" i="4" l="1"/>
  <c r="K16" i="4"/>
  <c r="J17" i="4"/>
  <c r="J18" i="4" l="1"/>
  <c r="K17" i="4"/>
  <c r="L17" i="4"/>
  <c r="K18" i="4" l="1"/>
  <c r="J19" i="4"/>
  <c r="L18" i="4"/>
  <c r="L19" i="4" l="1"/>
  <c r="K19" i="4"/>
  <c r="J20" i="4"/>
  <c r="L20" i="4" l="1"/>
  <c r="J21" i="4"/>
  <c r="K20" i="4"/>
  <c r="L21" i="4" l="1"/>
  <c r="J22" i="4"/>
  <c r="K21" i="4"/>
  <c r="J23" i="4" l="1"/>
  <c r="L22" i="4"/>
  <c r="K22" i="4"/>
  <c r="J24" i="4" l="1"/>
  <c r="L23" i="4"/>
  <c r="K23" i="4"/>
  <c r="K24" i="4" l="1"/>
  <c r="L24" i="4"/>
  <c r="J25" i="4"/>
  <c r="K25" i="4" l="1"/>
  <c r="J26" i="4"/>
  <c r="L25" i="4"/>
  <c r="J27" i="4" l="1"/>
  <c r="L26" i="4"/>
  <c r="K26" i="4"/>
  <c r="L27" i="4" l="1"/>
  <c r="J28" i="4"/>
  <c r="K27" i="4"/>
  <c r="K28" i="4" l="1"/>
  <c r="J29" i="4"/>
  <c r="L28" i="4"/>
  <c r="K29" i="4" l="1"/>
  <c r="J30" i="4"/>
  <c r="L29" i="4"/>
  <c r="L30" i="4" l="1"/>
  <c r="K30" i="4"/>
  <c r="J31" i="4"/>
  <c r="J32" i="4" l="1"/>
  <c r="L31" i="4"/>
  <c r="K31" i="4"/>
  <c r="K32" i="4" l="1"/>
  <c r="J33" i="4"/>
  <c r="L32" i="4"/>
  <c r="J34" i="4" l="1"/>
  <c r="L33" i="4"/>
  <c r="K33" i="4"/>
  <c r="L34" i="4" l="1"/>
  <c r="K34" i="4"/>
  <c r="J35" i="4"/>
  <c r="J36" i="4" l="1"/>
  <c r="K35" i="4"/>
  <c r="L35" i="4"/>
  <c r="L36" i="4" l="1"/>
  <c r="J37" i="4"/>
  <c r="J38" i="4" s="1"/>
  <c r="J5" i="5" s="1"/>
  <c r="K36" i="4"/>
  <c r="L37" i="4" l="1"/>
  <c r="K37" i="4"/>
  <c r="J8" i="5" l="1"/>
  <c r="K5" i="5"/>
  <c r="L5" i="5"/>
  <c r="K38" i="4"/>
  <c r="L38" i="4"/>
  <c r="K8" i="5" l="1"/>
  <c r="L8" i="5"/>
  <c r="J9" i="5"/>
  <c r="J10" i="5" l="1"/>
  <c r="L9" i="5"/>
  <c r="K9" i="5"/>
  <c r="J11" i="5" l="1"/>
  <c r="L10" i="5"/>
  <c r="K10" i="5"/>
  <c r="K11" i="5" l="1"/>
  <c r="L11" i="5"/>
  <c r="J12" i="5"/>
  <c r="K12" i="5" l="1"/>
  <c r="L12" i="5"/>
  <c r="J13" i="5"/>
  <c r="K13" i="5" l="1"/>
  <c r="J14" i="5"/>
  <c r="L13" i="5"/>
  <c r="J15" i="5" l="1"/>
  <c r="L14" i="5"/>
  <c r="K14" i="5"/>
  <c r="J16" i="5" l="1"/>
  <c r="L15" i="5"/>
  <c r="K15" i="5"/>
  <c r="L16" i="5" l="1"/>
  <c r="K16" i="5"/>
  <c r="J17" i="5"/>
  <c r="K17" i="5" l="1"/>
  <c r="J18" i="5"/>
  <c r="L17" i="5"/>
  <c r="L18" i="5" l="1"/>
  <c r="J19" i="5"/>
  <c r="K18" i="5"/>
  <c r="L19" i="5" l="1"/>
  <c r="K19" i="5"/>
  <c r="J20" i="5"/>
  <c r="L20" i="5" l="1"/>
  <c r="K20" i="5"/>
  <c r="J21" i="5"/>
  <c r="L21" i="5" l="1"/>
  <c r="J22" i="5"/>
  <c r="K21" i="5"/>
  <c r="J23" i="5" l="1"/>
  <c r="K22" i="5"/>
  <c r="L22" i="5"/>
  <c r="K23" i="5" l="1"/>
  <c r="L23" i="5"/>
  <c r="J24" i="5"/>
  <c r="L24" i="5" l="1"/>
  <c r="J25" i="5"/>
  <c r="K24" i="5"/>
  <c r="L25" i="5" l="1"/>
  <c r="J26" i="5"/>
  <c r="K25" i="5"/>
  <c r="L26" i="5" l="1"/>
  <c r="K26" i="5"/>
  <c r="J27" i="5"/>
  <c r="J28" i="5" l="1"/>
  <c r="K27" i="5"/>
  <c r="L27" i="5"/>
  <c r="L28" i="5" l="1"/>
  <c r="J29" i="5"/>
  <c r="K28" i="5"/>
  <c r="K29" i="5" l="1"/>
  <c r="J30" i="5"/>
  <c r="L29" i="5"/>
  <c r="L30" i="5" l="1"/>
  <c r="K30" i="5"/>
  <c r="J31" i="5"/>
  <c r="J32" i="5" l="1"/>
  <c r="K31" i="5"/>
  <c r="L31" i="5"/>
  <c r="K32" i="5" l="1"/>
  <c r="J33" i="5"/>
  <c r="L32" i="5"/>
  <c r="K33" i="5" l="1"/>
  <c r="J34" i="5"/>
  <c r="L33" i="5"/>
  <c r="L34" i="5" l="1"/>
  <c r="J35" i="5"/>
  <c r="K34" i="5"/>
  <c r="J36" i="5" l="1"/>
  <c r="K35" i="5"/>
  <c r="L35" i="5"/>
  <c r="K36" i="5" l="1"/>
  <c r="L36" i="5"/>
  <c r="J37" i="5"/>
  <c r="J38" i="5" l="1"/>
  <c r="K37" i="5"/>
  <c r="L37" i="5"/>
  <c r="L38" i="5" l="1"/>
  <c r="K38" i="5"/>
  <c r="J39" i="5"/>
  <c r="J5" i="6" s="1"/>
  <c r="L5" i="6" l="1"/>
  <c r="K5" i="6"/>
  <c r="J8" i="6"/>
  <c r="K39" i="5"/>
  <c r="L39" i="5"/>
  <c r="L8" i="6" l="1"/>
  <c r="J9" i="6"/>
  <c r="K8" i="6"/>
  <c r="J10" i="6" l="1"/>
  <c r="K9" i="6"/>
  <c r="L9" i="6"/>
  <c r="J11" i="6" l="1"/>
  <c r="K10" i="6"/>
  <c r="L10" i="6"/>
  <c r="K11" i="6" l="1"/>
  <c r="L11" i="6"/>
  <c r="J12" i="6"/>
  <c r="K12" i="6" l="1"/>
  <c r="J13" i="6"/>
  <c r="L12" i="6"/>
  <c r="L13" i="6" l="1"/>
  <c r="J14" i="6"/>
  <c r="K13" i="6"/>
  <c r="J15" i="6" l="1"/>
  <c r="K14" i="6"/>
  <c r="L14" i="6"/>
  <c r="J16" i="6" l="1"/>
  <c r="L15" i="6"/>
  <c r="K15" i="6"/>
  <c r="L16" i="6" l="1"/>
  <c r="J17" i="6"/>
  <c r="K16" i="6"/>
  <c r="K17" i="6" l="1"/>
  <c r="L17" i="6"/>
  <c r="J18" i="6"/>
  <c r="L18" i="6" l="1"/>
  <c r="J19" i="6"/>
  <c r="K18" i="6"/>
  <c r="J20" i="6" l="1"/>
  <c r="L19" i="6"/>
  <c r="K19" i="6"/>
  <c r="L20" i="6" l="1"/>
  <c r="J21" i="6"/>
  <c r="K20" i="6"/>
  <c r="K21" i="6" l="1"/>
  <c r="L21" i="6"/>
  <c r="J22" i="6"/>
  <c r="K22" i="6" l="1"/>
  <c r="J23" i="6"/>
  <c r="L22" i="6"/>
  <c r="K23" i="6" l="1"/>
  <c r="L23" i="6"/>
  <c r="J24" i="6"/>
  <c r="K24" i="6" l="1"/>
  <c r="L24" i="6"/>
  <c r="J25" i="6"/>
  <c r="L25" i="6" l="1"/>
  <c r="J26" i="6"/>
  <c r="K25" i="6"/>
  <c r="K26" i="6" l="1"/>
  <c r="J27" i="6"/>
  <c r="L26" i="6"/>
  <c r="K27" i="6" l="1"/>
  <c r="J28" i="6"/>
  <c r="L27" i="6"/>
  <c r="K28" i="6" l="1"/>
  <c r="J29" i="6"/>
  <c r="L28" i="6"/>
  <c r="L29" i="6" l="1"/>
  <c r="K29" i="6"/>
  <c r="J30" i="6"/>
  <c r="L30" i="6" l="1"/>
  <c r="J31" i="6"/>
  <c r="K30" i="6"/>
  <c r="J32" i="6" l="1"/>
  <c r="L31" i="6"/>
  <c r="K31" i="6"/>
  <c r="L32" i="6" l="1"/>
  <c r="J33" i="6"/>
  <c r="K32" i="6"/>
  <c r="K33" i="6" l="1"/>
  <c r="L33" i="6"/>
  <c r="J34" i="6"/>
  <c r="L34" i="6" l="1"/>
  <c r="K34" i="6"/>
  <c r="J35" i="6"/>
  <c r="K35" i="6" l="1"/>
  <c r="L35" i="6"/>
  <c r="J36" i="6"/>
  <c r="K36" i="6" l="1"/>
  <c r="J37" i="6"/>
  <c r="J38" i="6" s="1"/>
  <c r="J5" i="7" s="1"/>
  <c r="L36" i="6"/>
  <c r="K37" i="6" l="1"/>
  <c r="L37" i="6"/>
  <c r="J8" i="7" l="1"/>
  <c r="K5" i="7"/>
  <c r="L5" i="7"/>
  <c r="K38" i="6"/>
  <c r="L38" i="6"/>
  <c r="L8" i="7" l="1"/>
  <c r="K8" i="7"/>
  <c r="J9" i="7"/>
  <c r="L9" i="7" l="1"/>
  <c r="K9" i="7"/>
  <c r="J10" i="7"/>
  <c r="L10" i="7" l="1"/>
  <c r="K10" i="7"/>
  <c r="J11" i="7"/>
  <c r="J12" i="7" l="1"/>
  <c r="K11" i="7"/>
  <c r="L11" i="7"/>
  <c r="K12" i="7" l="1"/>
  <c r="J13" i="7"/>
  <c r="L12" i="7"/>
  <c r="L13" i="7" l="1"/>
  <c r="J14" i="7"/>
  <c r="K13" i="7"/>
  <c r="J15" i="7" l="1"/>
  <c r="L14" i="7"/>
  <c r="K14" i="7"/>
  <c r="L15" i="7" l="1"/>
  <c r="J16" i="7"/>
  <c r="K15" i="7"/>
  <c r="L16" i="7" l="1"/>
  <c r="J17" i="7"/>
  <c r="K16" i="7"/>
  <c r="L17" i="7" l="1"/>
  <c r="J18" i="7"/>
  <c r="K17" i="7"/>
  <c r="J19" i="7" l="1"/>
  <c r="L18" i="7"/>
  <c r="K18" i="7"/>
  <c r="L19" i="7" l="1"/>
  <c r="K19" i="7"/>
  <c r="J20" i="7"/>
  <c r="K20" i="7" l="1"/>
  <c r="J21" i="7"/>
  <c r="L20" i="7"/>
  <c r="J22" i="7" l="1"/>
  <c r="K21" i="7"/>
  <c r="L21" i="7"/>
  <c r="L22" i="7" l="1"/>
  <c r="K22" i="7"/>
  <c r="J23" i="7"/>
  <c r="J24" i="7" l="1"/>
  <c r="K23" i="7"/>
  <c r="L23" i="7"/>
  <c r="K24" i="7" l="1"/>
  <c r="J25" i="7"/>
  <c r="L24" i="7"/>
  <c r="J26" i="7" l="1"/>
  <c r="L25" i="7"/>
  <c r="K25" i="7"/>
  <c r="L26" i="7" l="1"/>
  <c r="J27" i="7"/>
  <c r="K26" i="7"/>
  <c r="L27" i="7" l="1"/>
  <c r="K27" i="7"/>
  <c r="J28" i="7"/>
  <c r="K28" i="7" l="1"/>
  <c r="J29" i="7"/>
  <c r="L28" i="7"/>
  <c r="K29" i="7" l="1"/>
  <c r="L29" i="7"/>
  <c r="J30" i="7"/>
  <c r="J31" i="7" l="1"/>
  <c r="L30" i="7"/>
  <c r="K30" i="7"/>
  <c r="L31" i="7" l="1"/>
  <c r="K31" i="7"/>
  <c r="J32" i="7"/>
  <c r="L32" i="7" l="1"/>
  <c r="K32" i="7"/>
  <c r="J33" i="7"/>
  <c r="L33" i="7" l="1"/>
  <c r="J34" i="7"/>
  <c r="K33" i="7"/>
  <c r="L34" i="7" l="1"/>
  <c r="K34" i="7"/>
  <c r="J35" i="7"/>
  <c r="L35" i="7" l="1"/>
  <c r="K35" i="7"/>
  <c r="J36" i="7"/>
  <c r="L36" i="7" l="1"/>
  <c r="K36" i="7"/>
  <c r="J37" i="7"/>
  <c r="K37" i="7" l="1"/>
  <c r="L37" i="7"/>
  <c r="J38" i="7"/>
  <c r="J5" i="8" l="1"/>
  <c r="L38" i="7"/>
  <c r="K38" i="7"/>
  <c r="J39" i="7"/>
  <c r="K39" i="7" l="1"/>
  <c r="L39" i="7"/>
  <c r="K5" i="8"/>
  <c r="J8" i="8"/>
  <c r="L5" i="8"/>
  <c r="L8" i="8" l="1"/>
  <c r="K8" i="8"/>
  <c r="J9" i="8"/>
  <c r="J10" i="8" l="1"/>
  <c r="K9" i="8"/>
  <c r="L9" i="8"/>
  <c r="K10" i="8" l="1"/>
  <c r="L10" i="8"/>
  <c r="J11" i="8"/>
  <c r="J12" i="8" l="1"/>
  <c r="L11" i="8"/>
  <c r="K11" i="8"/>
  <c r="J13" i="8" l="1"/>
  <c r="K12" i="8"/>
  <c r="L12" i="8"/>
  <c r="K13" i="8" l="1"/>
  <c r="J14" i="8"/>
  <c r="L13" i="8"/>
  <c r="J15" i="8" l="1"/>
  <c r="L14" i="8"/>
  <c r="K14" i="8"/>
  <c r="L15" i="8" l="1"/>
  <c r="K15" i="8"/>
  <c r="J16" i="8"/>
  <c r="J17" i="8" l="1"/>
  <c r="L16" i="8"/>
  <c r="K16" i="8"/>
  <c r="L17" i="8" l="1"/>
  <c r="J18" i="8"/>
  <c r="K17" i="8"/>
  <c r="L18" i="8" l="1"/>
  <c r="J19" i="8"/>
  <c r="K18" i="8"/>
  <c r="K19" i="8" l="1"/>
  <c r="L19" i="8"/>
  <c r="J20" i="8"/>
  <c r="J21" i="8" l="1"/>
  <c r="L20" i="8"/>
  <c r="K20" i="8"/>
  <c r="J22" i="8" l="1"/>
  <c r="K21" i="8"/>
  <c r="L21" i="8"/>
  <c r="K22" i="8" l="1"/>
  <c r="J23" i="8"/>
  <c r="L22" i="8"/>
  <c r="K23" i="8" l="1"/>
  <c r="L23" i="8"/>
  <c r="J24" i="8"/>
  <c r="K24" i="8" l="1"/>
  <c r="L24" i="8"/>
  <c r="J25" i="8"/>
  <c r="K25" i="8" l="1"/>
  <c r="L25" i="8"/>
  <c r="J26" i="8"/>
  <c r="J27" i="8" l="1"/>
  <c r="L26" i="8"/>
  <c r="K26" i="8"/>
  <c r="L27" i="8" l="1"/>
  <c r="J28" i="8"/>
  <c r="K27" i="8"/>
  <c r="L28" i="8" l="1"/>
  <c r="K28" i="8"/>
  <c r="J29" i="8"/>
  <c r="J30" i="8" l="1"/>
  <c r="K29" i="8"/>
  <c r="L29" i="8"/>
  <c r="L30" i="8" l="1"/>
  <c r="K30" i="8"/>
  <c r="J31" i="8"/>
  <c r="K31" i="8" l="1"/>
  <c r="J32" i="8"/>
  <c r="L31" i="8"/>
  <c r="L32" i="8" l="1"/>
  <c r="K32" i="8"/>
  <c r="J33" i="8"/>
  <c r="L33" i="8" l="1"/>
  <c r="K33" i="8"/>
  <c r="J34" i="8"/>
  <c r="L34" i="8" l="1"/>
  <c r="K34" i="8"/>
  <c r="J35" i="8"/>
  <c r="K35" i="8" l="1"/>
  <c r="L35" i="8"/>
  <c r="J36" i="8"/>
  <c r="J37" i="8" l="1"/>
  <c r="L36" i="8"/>
  <c r="K36" i="8"/>
  <c r="L37" i="8" l="1"/>
  <c r="K37" i="8"/>
  <c r="J38" i="8"/>
  <c r="K38" i="8" l="1"/>
  <c r="L38" i="8"/>
  <c r="J39" i="8"/>
  <c r="J5" i="9" s="1"/>
  <c r="K5" i="9" l="1"/>
  <c r="J8" i="9"/>
  <c r="L5" i="9"/>
  <c r="L39" i="8"/>
  <c r="K39" i="8"/>
  <c r="L8" i="9" l="1"/>
  <c r="J9" i="9"/>
  <c r="K8" i="9"/>
  <c r="J10" i="9" l="1"/>
  <c r="L9" i="9"/>
  <c r="K9" i="9"/>
  <c r="K10" i="9" l="1"/>
  <c r="J11" i="9"/>
  <c r="L10" i="9"/>
  <c r="J12" i="9" l="1"/>
  <c r="K11" i="9"/>
  <c r="L11" i="9"/>
  <c r="L12" i="9" l="1"/>
  <c r="K12" i="9"/>
  <c r="J13" i="9"/>
  <c r="J14" i="9" l="1"/>
  <c r="L13" i="9"/>
  <c r="K13" i="9"/>
  <c r="L14" i="9" l="1"/>
  <c r="K14" i="9"/>
  <c r="J15" i="9"/>
  <c r="L15" i="9" l="1"/>
  <c r="J16" i="9"/>
  <c r="K15" i="9"/>
  <c r="L16" i="9" l="1"/>
  <c r="J17" i="9"/>
  <c r="K16" i="9"/>
  <c r="L17" i="9" l="1"/>
  <c r="J18" i="9"/>
  <c r="K17" i="9"/>
  <c r="L18" i="9" l="1"/>
  <c r="J19" i="9"/>
  <c r="K18" i="9"/>
  <c r="L19" i="9" l="1"/>
  <c r="K19" i="9"/>
  <c r="J20" i="9"/>
  <c r="K20" i="9" l="1"/>
  <c r="J21" i="9"/>
  <c r="L20" i="9"/>
  <c r="L21" i="9" l="1"/>
  <c r="K21" i="9"/>
  <c r="J22" i="9"/>
  <c r="J23" i="9" l="1"/>
  <c r="K22" i="9"/>
  <c r="L22" i="9"/>
  <c r="L23" i="9" l="1"/>
  <c r="K23" i="9"/>
  <c r="J24" i="9"/>
  <c r="K24" i="9" l="1"/>
  <c r="L24" i="9"/>
  <c r="J25" i="9"/>
  <c r="K25" i="9" l="1"/>
  <c r="J26" i="9"/>
  <c r="L25" i="9"/>
  <c r="L26" i="9" l="1"/>
  <c r="J27" i="9"/>
  <c r="K26" i="9"/>
  <c r="K27" i="9" l="1"/>
  <c r="J28" i="9"/>
  <c r="L27" i="9"/>
  <c r="K28" i="9" l="1"/>
  <c r="L28" i="9"/>
  <c r="J29" i="9"/>
  <c r="K29" i="9" l="1"/>
  <c r="L29" i="9"/>
  <c r="J30" i="9"/>
  <c r="K30" i="9" l="1"/>
  <c r="J31" i="9"/>
  <c r="L30" i="9"/>
  <c r="K31" i="9" l="1"/>
  <c r="J32" i="9"/>
  <c r="L31" i="9"/>
  <c r="J33" i="9" l="1"/>
  <c r="K32" i="9"/>
  <c r="L32" i="9"/>
  <c r="L33" i="9" l="1"/>
  <c r="J34" i="9"/>
  <c r="K33" i="9"/>
  <c r="K34" i="9" l="1"/>
  <c r="L34" i="9"/>
  <c r="J35" i="9"/>
  <c r="L35" i="9" l="1"/>
  <c r="K35" i="9"/>
  <c r="J36" i="9"/>
  <c r="K36" i="9" l="1"/>
  <c r="J37" i="9"/>
  <c r="L36" i="9"/>
  <c r="L38" i="9" l="1"/>
  <c r="K38" i="9"/>
  <c r="J38" i="9"/>
  <c r="J5" i="10" s="1"/>
  <c r="K37" i="9"/>
  <c r="L37" i="9"/>
  <c r="J8" i="10" l="1"/>
  <c r="K5" i="10"/>
  <c r="L5" i="10"/>
  <c r="L8" i="10" l="1"/>
  <c r="K8" i="10"/>
  <c r="J9" i="10"/>
  <c r="L9" i="10" l="1"/>
  <c r="J10" i="10"/>
  <c r="K9" i="10"/>
  <c r="L10" i="10" l="1"/>
  <c r="J11" i="10"/>
  <c r="K10" i="10"/>
  <c r="J12" i="10" l="1"/>
  <c r="K11" i="10"/>
  <c r="L11" i="10"/>
  <c r="J13" i="10" l="1"/>
  <c r="K12" i="10"/>
  <c r="L12" i="10"/>
  <c r="L13" i="10" l="1"/>
  <c r="J14" i="10"/>
  <c r="K13" i="10"/>
  <c r="L14" i="10" l="1"/>
  <c r="J15" i="10"/>
  <c r="K14" i="10"/>
  <c r="L15" i="10" l="1"/>
  <c r="J16" i="10"/>
  <c r="K15" i="10"/>
  <c r="J17" i="10" l="1"/>
  <c r="K16" i="10"/>
  <c r="L16" i="10"/>
  <c r="K17" i="10" l="1"/>
  <c r="J18" i="10"/>
  <c r="L17" i="10"/>
  <c r="L18" i="10" l="1"/>
  <c r="J19" i="10"/>
  <c r="K18" i="10"/>
  <c r="K19" i="10" l="1"/>
  <c r="J20" i="10"/>
  <c r="L19" i="10"/>
  <c r="J21" i="10" l="1"/>
  <c r="K20" i="10"/>
  <c r="L20" i="10"/>
  <c r="L21" i="10" l="1"/>
  <c r="K21" i="10"/>
  <c r="J22" i="10"/>
  <c r="L22" i="10" l="1"/>
  <c r="K22" i="10"/>
  <c r="J23" i="10"/>
  <c r="K23" i="10" l="1"/>
  <c r="L23" i="10"/>
  <c r="J24" i="10"/>
  <c r="J25" i="10" l="1"/>
  <c r="L24" i="10"/>
  <c r="K24" i="10"/>
  <c r="L25" i="10" l="1"/>
  <c r="J26" i="10"/>
  <c r="K25" i="10"/>
  <c r="L26" i="10" l="1"/>
  <c r="K26" i="10"/>
  <c r="J27" i="10"/>
  <c r="L27" i="10" l="1"/>
  <c r="J28" i="10"/>
  <c r="K27" i="10"/>
  <c r="J29" i="10" l="1"/>
  <c r="L28" i="10"/>
  <c r="K28" i="10"/>
  <c r="K29" i="10" l="1"/>
  <c r="L29" i="10"/>
  <c r="J30" i="10"/>
  <c r="J31" i="10" l="1"/>
  <c r="L30" i="10"/>
  <c r="K30" i="10"/>
  <c r="J32" i="10" l="1"/>
  <c r="K31" i="10"/>
  <c r="L31" i="10"/>
  <c r="J33" i="10" l="1"/>
  <c r="L32" i="10"/>
  <c r="K32" i="10"/>
  <c r="K33" i="10" l="1"/>
  <c r="J34" i="10"/>
  <c r="L33" i="10"/>
  <c r="J35" i="10" l="1"/>
  <c r="K34" i="10"/>
  <c r="L34" i="10"/>
  <c r="J36" i="10" l="1"/>
  <c r="L35" i="10"/>
  <c r="K35" i="10"/>
  <c r="J37" i="10" l="1"/>
  <c r="K36" i="10"/>
  <c r="L36" i="10"/>
  <c r="J38" i="10" l="1"/>
  <c r="L37" i="10"/>
  <c r="K37" i="10"/>
  <c r="J39" i="10" l="1"/>
  <c r="J5" i="11" s="1"/>
  <c r="L38" i="10"/>
  <c r="K38" i="10"/>
  <c r="K5" i="11" l="1"/>
  <c r="J8" i="11"/>
  <c r="L5" i="11"/>
  <c r="L39" i="10"/>
  <c r="K39" i="10"/>
  <c r="K8" i="11" l="1"/>
  <c r="J9" i="11"/>
  <c r="L8" i="11"/>
  <c r="K9" i="11" l="1"/>
  <c r="J10" i="11"/>
  <c r="L9" i="11"/>
  <c r="K10" i="11" l="1"/>
  <c r="J11" i="11"/>
  <c r="L10" i="11"/>
  <c r="K11" i="11" l="1"/>
  <c r="L11" i="11"/>
  <c r="J12" i="11"/>
  <c r="J13" i="11" l="1"/>
  <c r="K12" i="11"/>
  <c r="L12" i="11"/>
  <c r="K13" i="11" l="1"/>
  <c r="J14" i="11"/>
  <c r="L13" i="11"/>
  <c r="K14" i="11" l="1"/>
  <c r="J15" i="11"/>
  <c r="L14" i="11"/>
  <c r="L15" i="11" l="1"/>
  <c r="K15" i="11"/>
  <c r="J16" i="11"/>
  <c r="L16" i="11" l="1"/>
  <c r="K16" i="11"/>
  <c r="J17" i="11"/>
  <c r="J18" i="11" l="1"/>
  <c r="L17" i="11"/>
  <c r="K17" i="11"/>
  <c r="J19" i="11" l="1"/>
  <c r="K18" i="11"/>
  <c r="L18" i="11"/>
  <c r="K19" i="11" l="1"/>
  <c r="J20" i="11"/>
  <c r="L19" i="11"/>
  <c r="J21" i="11" l="1"/>
  <c r="K20" i="11"/>
  <c r="L20" i="11"/>
  <c r="L21" i="11" l="1"/>
  <c r="J22" i="11"/>
  <c r="K21" i="11"/>
  <c r="L22" i="11" l="1"/>
  <c r="K22" i="11"/>
  <c r="J23" i="11"/>
  <c r="L23" i="11" l="1"/>
  <c r="J24" i="11"/>
  <c r="K23" i="11"/>
  <c r="L24" i="11" l="1"/>
  <c r="J25" i="11"/>
  <c r="K24" i="11"/>
  <c r="L25" i="11" l="1"/>
  <c r="K25" i="11"/>
  <c r="J26" i="11"/>
  <c r="L26" i="11" l="1"/>
  <c r="K26" i="11"/>
  <c r="J27" i="11"/>
  <c r="J28" i="11" l="1"/>
  <c r="L27" i="11"/>
  <c r="K27" i="11"/>
  <c r="L28" i="11" l="1"/>
  <c r="K28" i="11"/>
  <c r="J29" i="11"/>
  <c r="J30" i="11" l="1"/>
  <c r="L29" i="11"/>
  <c r="K29" i="11"/>
  <c r="L30" i="11" l="1"/>
  <c r="K30" i="11"/>
  <c r="J31" i="11"/>
  <c r="K31" i="11" l="1"/>
  <c r="J32" i="11"/>
  <c r="L31" i="11"/>
  <c r="L32" i="11" l="1"/>
  <c r="K32" i="11"/>
  <c r="J33" i="11"/>
  <c r="J34" i="11" l="1"/>
  <c r="L33" i="11"/>
  <c r="K33" i="11"/>
  <c r="K34" i="11" l="1"/>
  <c r="L34" i="11"/>
  <c r="J35" i="11"/>
  <c r="J36" i="11" l="1"/>
  <c r="L35" i="11"/>
  <c r="K35" i="11"/>
  <c r="L36" i="11" l="1"/>
  <c r="J37" i="11"/>
  <c r="J38" i="11" s="1"/>
  <c r="J5" i="12" s="1"/>
  <c r="K36" i="11"/>
  <c r="L37" i="11" l="1"/>
  <c r="K37" i="11"/>
  <c r="K38" i="11" l="1"/>
  <c r="L38" i="11"/>
  <c r="J8" i="12"/>
  <c r="K5" i="12"/>
  <c r="L5" i="12"/>
  <c r="J9" i="12" l="1"/>
  <c r="K8" i="12"/>
  <c r="L8" i="12"/>
  <c r="L9" i="12" l="1"/>
  <c r="J10" i="12"/>
  <c r="K9" i="12"/>
  <c r="J11" i="12" l="1"/>
  <c r="L10" i="12"/>
  <c r="K10" i="12"/>
  <c r="K11" i="12" l="1"/>
  <c r="J12" i="12"/>
  <c r="L11" i="12"/>
  <c r="K12" i="12" l="1"/>
  <c r="J13" i="12"/>
  <c r="L12" i="12"/>
  <c r="K13" i="12" l="1"/>
  <c r="L13" i="12"/>
  <c r="J14" i="12"/>
  <c r="L14" i="12" l="1"/>
  <c r="K14" i="12"/>
  <c r="J15" i="12"/>
  <c r="K15" i="12" l="1"/>
  <c r="J16" i="12"/>
  <c r="L15" i="12"/>
  <c r="L16" i="12" l="1"/>
  <c r="J17" i="12"/>
  <c r="K16" i="12"/>
  <c r="L17" i="12" l="1"/>
  <c r="J18" i="12"/>
  <c r="K17" i="12"/>
  <c r="K18" i="12" l="1"/>
  <c r="L18" i="12"/>
  <c r="J19" i="12"/>
  <c r="J20" i="12" l="1"/>
  <c r="L19" i="12"/>
  <c r="K19" i="12"/>
  <c r="L20" i="12" l="1"/>
  <c r="K20" i="12"/>
  <c r="J21" i="12"/>
  <c r="L21" i="12" l="1"/>
  <c r="J22" i="12"/>
  <c r="K21" i="12"/>
  <c r="K22" i="12" l="1"/>
  <c r="J23" i="12"/>
  <c r="L22" i="12"/>
  <c r="L23" i="12" l="1"/>
  <c r="K23" i="12"/>
  <c r="J24" i="12"/>
  <c r="L24" i="12" l="1"/>
  <c r="K24" i="12"/>
  <c r="J25" i="12"/>
  <c r="L25" i="12" l="1"/>
  <c r="J26" i="12"/>
  <c r="K25" i="12"/>
  <c r="J27" i="12" l="1"/>
  <c r="K26" i="12"/>
  <c r="L26" i="12"/>
  <c r="K27" i="12" l="1"/>
  <c r="L27" i="12"/>
  <c r="J28" i="12"/>
  <c r="J29" i="12" l="1"/>
  <c r="K28" i="12"/>
  <c r="L28" i="12"/>
  <c r="L29" i="12" l="1"/>
  <c r="J30" i="12"/>
  <c r="K29" i="12"/>
  <c r="J31" i="12" l="1"/>
  <c r="L30" i="12"/>
  <c r="K30" i="12"/>
  <c r="J32" i="12" l="1"/>
  <c r="K31" i="12"/>
  <c r="L31" i="12"/>
  <c r="L32" i="12" l="1"/>
  <c r="K32" i="12"/>
  <c r="J33" i="12"/>
  <c r="L33" i="12" l="1"/>
  <c r="K33" i="12"/>
  <c r="J34" i="12"/>
  <c r="K34" i="12" l="1"/>
  <c r="L34" i="12"/>
  <c r="J35" i="12"/>
  <c r="J36" i="12" l="1"/>
  <c r="K35" i="12"/>
  <c r="L35" i="12"/>
  <c r="J37" i="12" l="1"/>
  <c r="L36" i="12"/>
  <c r="K36" i="12"/>
  <c r="J38" i="12" l="1"/>
  <c r="L37" i="12"/>
  <c r="K37" i="12"/>
  <c r="L39" i="12" l="1"/>
  <c r="K39" i="12"/>
  <c r="J39" i="12"/>
  <c r="L38" i="12"/>
  <c r="K38" i="12"/>
  <c r="E5" i="2"/>
  <c r="I5" i="2"/>
  <c r="A8" i="2" l="1"/>
  <c r="B8" i="2" s="1"/>
  <c r="A10" i="2"/>
  <c r="B10" i="2" s="1"/>
  <c r="A9" i="2"/>
  <c r="B9" i="2" s="1"/>
  <c r="A11" i="2"/>
  <c r="B11" i="2" s="1"/>
  <c r="A12" i="2"/>
  <c r="B12" i="2" s="1"/>
  <c r="A34" i="2"/>
  <c r="B34" i="2" s="1"/>
  <c r="A24" i="2"/>
  <c r="B24" i="2" s="1"/>
  <c r="A35" i="2"/>
  <c r="B35" i="2" s="1"/>
  <c r="A26" i="2"/>
  <c r="B26" i="2" s="1"/>
  <c r="A13" i="2"/>
  <c r="B13" i="2" s="1"/>
  <c r="A21" i="2"/>
  <c r="B21" i="2" s="1"/>
  <c r="A29" i="2"/>
  <c r="B29" i="2" s="1"/>
  <c r="A20" i="2"/>
  <c r="B20" i="2" s="1"/>
  <c r="A14" i="2"/>
  <c r="B14" i="2" s="1"/>
  <c r="A33" i="2"/>
  <c r="B33" i="2" s="1"/>
  <c r="A15" i="2"/>
  <c r="B15" i="2" s="1"/>
  <c r="A30" i="2"/>
  <c r="B30" i="2" s="1"/>
  <c r="A31" i="2"/>
  <c r="B31" i="2" s="1"/>
  <c r="A28" i="2"/>
  <c r="B28" i="2" s="1"/>
  <c r="A18" i="2"/>
  <c r="B18" i="2" s="1"/>
  <c r="A17" i="2"/>
  <c r="B17" i="2" s="1"/>
  <c r="A16" i="2"/>
  <c r="B16" i="2" s="1"/>
  <c r="A27" i="2"/>
  <c r="B27" i="2" s="1"/>
  <c r="A25" i="2"/>
  <c r="B25" i="2" s="1"/>
  <c r="A32" i="2"/>
  <c r="B32" i="2" s="1"/>
  <c r="A22" i="2"/>
  <c r="B22" i="2" s="1"/>
  <c r="A19" i="2"/>
  <c r="B19" i="2" s="1"/>
  <c r="A23" i="2"/>
  <c r="B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100-000001000000}">
      <text>
        <r>
          <rPr>
            <sz val="9"/>
            <color indexed="81"/>
            <rFont val="Tahoma"/>
            <family val="2"/>
          </rPr>
          <t>Ändra start- och sluttid i cellerna G5 och I5 om du arbetar deltid.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A00-000001000000}">
      <text>
        <r>
          <rPr>
            <sz val="9"/>
            <color indexed="81"/>
            <rFont val="Tahoma"/>
            <family val="2"/>
          </rPr>
          <t>Ändra start- och sluttid i cellerna G5 och I5 om du arbetar deltid.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B00-000001000000}">
      <text>
        <r>
          <rPr>
            <sz val="9"/>
            <color indexed="81"/>
            <rFont val="Tahoma"/>
            <family val="2"/>
          </rPr>
          <t>Ändra start- och sluttid i cellerna G5 och I5 om du arbetar deltid.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C00-000001000000}">
      <text>
        <r>
          <rPr>
            <sz val="9"/>
            <color indexed="81"/>
            <rFont val="Tahoma"/>
            <family val="2"/>
          </rPr>
          <t>Ändra start- och sluttid i cellerna G5 och I5 om du arbetar deltid.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200-000001000000}">
      <text>
        <r>
          <rPr>
            <sz val="9"/>
            <color indexed="81"/>
            <rFont val="Tahoma"/>
            <family val="2"/>
          </rPr>
          <t>Ändra start- och sluttid i cellerna G5 och I5 om du arbetar deltid.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300-000001000000}">
      <text>
        <r>
          <rPr>
            <sz val="9"/>
            <color indexed="81"/>
            <rFont val="Tahoma"/>
            <family val="2"/>
          </rPr>
          <t>Ändra start- och sluttid i cellerna G5 och I5 om du arbetar deltid.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400-000001000000}">
      <text>
        <r>
          <rPr>
            <sz val="9"/>
            <color indexed="81"/>
            <rFont val="Tahoma"/>
            <family val="2"/>
          </rPr>
          <t>Ändra start- och sluttid i cellerna G5 och I5 om du arbetar deltid.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500-000001000000}">
      <text>
        <r>
          <rPr>
            <sz val="9"/>
            <color indexed="81"/>
            <rFont val="Tahoma"/>
            <family val="2"/>
          </rPr>
          <t>Ändra start- och sluttid i cellerna G5 och I5 om du arbetar deltid.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600-000001000000}">
      <text>
        <r>
          <rPr>
            <sz val="9"/>
            <color indexed="81"/>
            <rFont val="Tahoma"/>
            <family val="2"/>
          </rPr>
          <t>Ändra start- och sluttid i cellerna G5 och I5 om du arbetar deltid.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700-000001000000}">
      <text>
        <r>
          <rPr>
            <sz val="9"/>
            <color indexed="81"/>
            <rFont val="Tahoma"/>
            <family val="2"/>
          </rPr>
          <t>Ändra start- och sluttid i cellerna G5 och I5 om du arbetar deltid.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800-000001000000}">
      <text>
        <r>
          <rPr>
            <sz val="9"/>
            <color indexed="81"/>
            <rFont val="Tahoma"/>
            <family val="2"/>
          </rPr>
          <t>Ändra start- och sluttid i cellerna G5 och I5 om du arbetar deltid.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Viveka</author>
  </authors>
  <commentList>
    <comment ref="I2" authorId="0" shapeId="0" xr:uid="{00000000-0006-0000-0900-000001000000}">
      <text>
        <r>
          <rPr>
            <sz val="9"/>
            <color indexed="81"/>
            <rFont val="Tahoma"/>
            <family val="2"/>
          </rPr>
          <t>Ändra start- och sluttid i cellerna G5 och I5 om du arbetar deltid.</t>
        </r>
      </text>
    </comment>
  </commentList>
</comments>
</file>

<file path=xl/sharedStrings.xml><?xml version="1.0" encoding="utf-8"?>
<sst xmlns="http://schemas.openxmlformats.org/spreadsheetml/2006/main" count="273" uniqueCount="39">
  <si>
    <t>Namn och telefon</t>
  </si>
  <si>
    <t>Må-Fr</t>
  </si>
  <si>
    <t>Arb tid</t>
  </si>
  <si>
    <t>Start</t>
  </si>
  <si>
    <t>Lunch</t>
  </si>
  <si>
    <t>Slut</t>
  </si>
  <si>
    <t>Ingående saldo</t>
  </si>
  <si>
    <t>Dag</t>
  </si>
  <si>
    <t>Förändr</t>
  </si>
  <si>
    <t>Dagssaldo</t>
  </si>
  <si>
    <t xml:space="preserve"> Ackumulerat saldo</t>
  </si>
  <si>
    <t>Utgående saldo</t>
  </si>
  <si>
    <t>Arb min</t>
  </si>
  <si>
    <t>Tidr</t>
  </si>
  <si>
    <t>Ing saldo (min)</t>
  </si>
  <si>
    <t xml:space="preserve">  År-mån</t>
  </si>
  <si>
    <t xml:space="preserve"> Tjg-dagar</t>
  </si>
  <si>
    <t xml:space="preserve">  Deltid</t>
  </si>
  <si>
    <t>Ingående saldo i minuter i flik Jan, cell I5.</t>
  </si>
  <si>
    <t>Ditt namn i flik Jan, cell D3.</t>
  </si>
  <si>
    <t>Aktuellt år i flik Jan, cell J3.</t>
  </si>
  <si>
    <t xml:space="preserve">Fyll i normalarbetstid i alla blad, </t>
  </si>
  <si>
    <t xml:space="preserve">Börja med att fylla i några uppgifter i januarifliken. </t>
  </si>
  <si>
    <t>Dessa behöver bara fyllas i en gång för hela året.</t>
  </si>
  <si>
    <t>Extra lång lunch</t>
  </si>
  <si>
    <t>Ange eventuell förändring i minuter kolumn D (Förändr).</t>
  </si>
  <si>
    <t>Kolumn L kan avändas till kommentarer.</t>
  </si>
  <si>
    <t>Instruktion</t>
  </si>
  <si>
    <t xml:space="preserve">Ange när du kom till jobbet i kolumn E (Start) i formatet TT:MM. </t>
  </si>
  <si>
    <t>Ange på samma sätt när du gick hem i kolumn G (Slut).</t>
  </si>
  <si>
    <t>www.vivekasfiffigamallar.se</t>
  </si>
  <si>
    <t>Veckodag</t>
  </si>
  <si>
    <t>Ändra start- och sluttid i cellerna G5 och I5 om du arbetar deltid.</t>
  </si>
  <si>
    <t>Halvdag</t>
  </si>
  <si>
    <t>Redigering</t>
  </si>
  <si>
    <t>Flikarna är skrivskyddade i de celler som normalt inte behöver ändras. Skyddet har inget lösenord så om ni vill ändra på något så är det bara att ta bort skyddet via fliken Granska och "Ta bort bladets skydd". 
De celler som ska vara skrivbara när fliken är skyddad måste "avbockas" via fliken Start, Välj Format och sedan Formatera celler. (Eller ännu enklare, Markera aktuella celler och Högerklicka och välj Formatera celler.) 
Välj fliken Skydd, bocka av Låst.</t>
  </si>
  <si>
    <t>Start i cell G5 (Fstart), Lunch i cell H5 (Lunch) och Slut i cell I5 (Fslut).</t>
  </si>
  <si>
    <t>Sommartid slut</t>
  </si>
  <si>
    <t>Sommartid börjar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</si>
</sst>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min&quot;"/>
    <numFmt numFmtId="165" formatCode="&quot;+&quot;0&quot; min&quot;;&quot;-&quot;0&quot; min&quot;"/>
    <numFmt numFmtId="166" formatCode="00"/>
  </numFmts>
  <fonts count="11" x14ac:knownFonts="1">
    <font>
      <sz val="8"/>
      <name val="MS Sans Serif"/>
    </font>
    <font>
      <sz val="8"/>
      <name val="MS Sans Serif"/>
      <family val="2"/>
    </font>
    <font>
      <sz val="8"/>
      <name val="Arial"/>
      <family val="2"/>
    </font>
    <font>
      <b/>
      <sz val="14"/>
      <name val="Arial"/>
      <family val="2"/>
    </font>
    <font>
      <b/>
      <sz val="8"/>
      <name val="Arial"/>
      <family val="2"/>
    </font>
    <font>
      <sz val="10"/>
      <name val="Arial"/>
      <family val="2"/>
    </font>
    <font>
      <sz val="11"/>
      <name val="Arial"/>
      <family val="2"/>
    </font>
    <font>
      <b/>
      <sz val="10"/>
      <name val="Arial"/>
      <family val="2"/>
    </font>
    <font>
      <u/>
      <sz val="8"/>
      <color theme="10"/>
      <name val="MS Sans Serif"/>
    </font>
    <font>
      <u/>
      <sz val="10"/>
      <color theme="10"/>
      <name val="Arial"/>
      <family val="2"/>
    </font>
    <font>
      <sz val="9"/>
      <color indexed="81"/>
      <name val="Tahoma"/>
      <family val="2"/>
    </font>
  </fonts>
  <fills count="5">
    <fill>
      <patternFill patternType="none"/>
    </fill>
    <fill>
      <patternFill patternType="gray125"/>
    </fill>
    <fill>
      <patternFill patternType="solid">
        <fgColor rgb="FFFFFFE7"/>
        <bgColor indexed="64"/>
      </patternFill>
    </fill>
    <fill>
      <patternFill patternType="solid">
        <fgColor theme="9" tint="0.79998168889431442"/>
        <bgColor indexed="64"/>
      </patternFill>
    </fill>
    <fill>
      <patternFill patternType="solid">
        <fgColor theme="4"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04">
    <xf numFmtId="0" fontId="0" fillId="0" borderId="0" xfId="0"/>
    <xf numFmtId="0" fontId="2" fillId="0" borderId="0" xfId="0" applyFont="1"/>
    <xf numFmtId="4" fontId="2" fillId="0" borderId="0" xfId="0" applyNumberFormat="1" applyFont="1"/>
    <xf numFmtId="0" fontId="3" fillId="0" borderId="0" xfId="0" applyFont="1" applyAlignment="1">
      <alignment vertical="center"/>
    </xf>
    <xf numFmtId="0" fontId="4" fillId="0" borderId="1" xfId="0" applyFont="1" applyBorder="1"/>
    <xf numFmtId="0" fontId="2" fillId="0" borderId="2" xfId="0" applyFont="1" applyBorder="1"/>
    <xf numFmtId="0" fontId="2" fillId="0" borderId="3" xfId="0" applyFont="1" applyBorder="1"/>
    <xf numFmtId="0" fontId="4" fillId="0" borderId="0" xfId="0" applyFont="1"/>
    <xf numFmtId="0" fontId="4" fillId="0" borderId="0" xfId="0" applyFont="1" applyAlignment="1">
      <alignment horizontal="right"/>
    </xf>
    <xf numFmtId="20" fontId="2" fillId="0" borderId="0" xfId="0" applyNumberFormat="1" applyFont="1"/>
    <xf numFmtId="20" fontId="4" fillId="0" borderId="0" xfId="0" applyNumberFormat="1" applyFont="1"/>
    <xf numFmtId="20" fontId="2" fillId="0" borderId="4" xfId="0" applyNumberFormat="1" applyFont="1" applyBorder="1"/>
    <xf numFmtId="20" fontId="2" fillId="0" borderId="4" xfId="0" applyNumberFormat="1" applyFont="1" applyBorder="1" applyProtection="1">
      <protection locked="0"/>
    </xf>
    <xf numFmtId="164" fontId="2" fillId="0" borderId="4" xfId="0" applyNumberFormat="1" applyFont="1" applyBorder="1" applyProtection="1">
      <protection locked="0"/>
    </xf>
    <xf numFmtId="164" fontId="4" fillId="0" borderId="4" xfId="0" applyNumberFormat="1" applyFont="1" applyBorder="1" applyProtection="1">
      <protection locked="0"/>
    </xf>
    <xf numFmtId="0" fontId="2" fillId="0" borderId="8" xfId="0" applyFont="1" applyBorder="1"/>
    <xf numFmtId="166" fontId="2" fillId="0" borderId="9" xfId="0" applyNumberFormat="1" applyFont="1" applyBorder="1" applyAlignment="1">
      <alignment horizontal="left"/>
    </xf>
    <xf numFmtId="4" fontId="4" fillId="0" borderId="0" xfId="0" applyNumberFormat="1" applyFont="1"/>
    <xf numFmtId="0" fontId="4" fillId="0" borderId="0" xfId="0" applyFont="1" applyAlignment="1">
      <alignment horizontal="center"/>
    </xf>
    <xf numFmtId="165" fontId="2" fillId="0" borderId="23" xfId="0" applyNumberFormat="1" applyFont="1" applyBorder="1"/>
    <xf numFmtId="4" fontId="2" fillId="0" borderId="24" xfId="0" applyNumberFormat="1" applyFont="1" applyBorder="1"/>
    <xf numFmtId="165" fontId="5" fillId="0" borderId="11" xfId="0" applyNumberFormat="1" applyFont="1" applyBorder="1" applyProtection="1">
      <protection locked="0"/>
    </xf>
    <xf numFmtId="20" fontId="5" fillId="0" borderId="17" xfId="0" applyNumberFormat="1" applyFont="1" applyBorder="1" applyProtection="1">
      <protection locked="0"/>
    </xf>
    <xf numFmtId="164" fontId="5" fillId="0" borderId="11" xfId="0" applyNumberFormat="1" applyFont="1" applyBorder="1" applyProtection="1">
      <protection locked="0"/>
    </xf>
    <xf numFmtId="20" fontId="5" fillId="0" borderId="20" xfId="0" applyNumberFormat="1" applyFont="1" applyBorder="1" applyProtection="1">
      <protection locked="0"/>
    </xf>
    <xf numFmtId="165" fontId="2" fillId="0" borderId="11" xfId="0" applyNumberFormat="1" applyFont="1" applyBorder="1" applyProtection="1">
      <protection locked="0"/>
    </xf>
    <xf numFmtId="164" fontId="4" fillId="0" borderId="17" xfId="0" applyNumberFormat="1" applyFont="1" applyBorder="1"/>
    <xf numFmtId="0" fontId="2" fillId="0" borderId="11" xfId="0" applyFont="1" applyBorder="1"/>
    <xf numFmtId="166" fontId="2" fillId="0" borderId="12" xfId="0" applyNumberFormat="1" applyFont="1" applyBorder="1" applyAlignment="1">
      <alignment horizontal="left"/>
    </xf>
    <xf numFmtId="0" fontId="2" fillId="0" borderId="0" xfId="0" applyFont="1" applyProtection="1">
      <protection locked="0"/>
    </xf>
    <xf numFmtId="165" fontId="2" fillId="0" borderId="25" xfId="0" applyNumberFormat="1" applyFont="1" applyBorder="1"/>
    <xf numFmtId="4" fontId="2" fillId="0" borderId="26" xfId="0" applyNumberFormat="1" applyFont="1" applyBorder="1"/>
    <xf numFmtId="165" fontId="5" fillId="0" borderId="13" xfId="0" applyNumberFormat="1" applyFont="1" applyBorder="1" applyProtection="1">
      <protection locked="0"/>
    </xf>
    <xf numFmtId="20" fontId="5" fillId="0" borderId="18" xfId="0" applyNumberFormat="1" applyFont="1" applyBorder="1" applyProtection="1">
      <protection locked="0"/>
    </xf>
    <xf numFmtId="164" fontId="5" fillId="0" borderId="13" xfId="0" applyNumberFormat="1" applyFont="1" applyBorder="1" applyProtection="1">
      <protection locked="0"/>
    </xf>
    <xf numFmtId="20" fontId="5" fillId="0" borderId="21" xfId="0" applyNumberFormat="1" applyFont="1" applyBorder="1" applyProtection="1">
      <protection locked="0"/>
    </xf>
    <xf numFmtId="165" fontId="2" fillId="0" borderId="13" xfId="0" applyNumberFormat="1" applyFont="1" applyBorder="1"/>
    <xf numFmtId="164" fontId="4" fillId="0" borderId="18" xfId="0" applyNumberFormat="1" applyFont="1" applyBorder="1"/>
    <xf numFmtId="0" fontId="2" fillId="0" borderId="13" xfId="0" applyFont="1" applyBorder="1"/>
    <xf numFmtId="166" fontId="2" fillId="0" borderId="14" xfId="0" applyNumberFormat="1" applyFont="1" applyBorder="1" applyAlignment="1">
      <alignment horizontal="left"/>
    </xf>
    <xf numFmtId="165" fontId="2" fillId="0" borderId="27" xfId="0" applyNumberFormat="1" applyFont="1" applyBorder="1"/>
    <xf numFmtId="4" fontId="2" fillId="0" borderId="28" xfId="0" applyNumberFormat="1" applyFont="1" applyBorder="1"/>
    <xf numFmtId="165" fontId="5" fillId="0" borderId="6" xfId="0" applyNumberFormat="1" applyFont="1" applyBorder="1" applyProtection="1">
      <protection locked="0"/>
    </xf>
    <xf numFmtId="20" fontId="5" fillId="0" borderId="19" xfId="0" applyNumberFormat="1" applyFont="1" applyBorder="1" applyProtection="1">
      <protection locked="0"/>
    </xf>
    <xf numFmtId="164" fontId="5" fillId="0" borderId="6" xfId="0" applyNumberFormat="1" applyFont="1" applyBorder="1" applyProtection="1">
      <protection locked="0"/>
    </xf>
    <xf numFmtId="20" fontId="5" fillId="0" borderId="22" xfId="0" applyNumberFormat="1" applyFont="1" applyBorder="1" applyProtection="1">
      <protection locked="0"/>
    </xf>
    <xf numFmtId="165" fontId="2" fillId="0" borderId="6" xfId="0" applyNumberFormat="1" applyFont="1" applyBorder="1" applyProtection="1">
      <protection locked="0"/>
    </xf>
    <xf numFmtId="164" fontId="4" fillId="0" borderId="19" xfId="0" applyNumberFormat="1" applyFont="1" applyBorder="1"/>
    <xf numFmtId="0" fontId="2" fillId="0" borderId="6" xfId="0" applyFont="1" applyBorder="1"/>
    <xf numFmtId="166" fontId="2" fillId="0" borderId="7" xfId="0" applyNumberFormat="1" applyFont="1" applyBorder="1" applyAlignment="1">
      <alignment horizontal="left"/>
    </xf>
    <xf numFmtId="164" fontId="4" fillId="0" borderId="8" xfId="0" applyNumberFormat="1" applyFont="1" applyBorder="1"/>
    <xf numFmtId="0" fontId="2" fillId="0" borderId="10" xfId="0" applyFont="1" applyBorder="1"/>
    <xf numFmtId="165" fontId="2" fillId="0" borderId="29" xfId="0" applyNumberFormat="1" applyFont="1" applyBorder="1"/>
    <xf numFmtId="165" fontId="5" fillId="0" borderId="31" xfId="0" applyNumberFormat="1" applyFont="1" applyBorder="1" applyProtection="1">
      <protection locked="0"/>
    </xf>
    <xf numFmtId="20" fontId="5" fillId="0" borderId="32" xfId="0" applyNumberFormat="1" applyFont="1" applyBorder="1" applyProtection="1">
      <protection locked="0"/>
    </xf>
    <xf numFmtId="164" fontId="5" fillId="0" borderId="31" xfId="0" applyNumberFormat="1" applyFont="1" applyBorder="1" applyProtection="1">
      <protection locked="0"/>
    </xf>
    <xf numFmtId="20" fontId="5" fillId="0" borderId="33" xfId="0" applyNumberFormat="1" applyFont="1" applyBorder="1" applyProtection="1">
      <protection locked="0"/>
    </xf>
    <xf numFmtId="165" fontId="2" fillId="0" borderId="33" xfId="0" applyNumberFormat="1" applyFont="1" applyBorder="1"/>
    <xf numFmtId="0" fontId="6" fillId="0" borderId="0" xfId="0" applyFont="1" applyAlignment="1">
      <alignment vertical="center"/>
    </xf>
    <xf numFmtId="4" fontId="6" fillId="0" borderId="0" xfId="0" applyNumberFormat="1" applyFont="1" applyAlignment="1">
      <alignment vertical="center"/>
    </xf>
    <xf numFmtId="0" fontId="6" fillId="0" borderId="5" xfId="0" applyFont="1" applyBorder="1" applyAlignment="1">
      <alignment vertical="center"/>
    </xf>
    <xf numFmtId="0" fontId="6" fillId="0" borderId="6" xfId="0" applyFont="1" applyBorder="1" applyAlignment="1" applyProtection="1">
      <alignment vertical="center"/>
      <protection locked="0"/>
    </xf>
    <xf numFmtId="0" fontId="6" fillId="0" borderId="6" xfId="0" applyFont="1" applyBorder="1" applyAlignment="1">
      <alignment vertical="center"/>
    </xf>
    <xf numFmtId="0" fontId="6" fillId="0" borderId="7" xfId="0" applyFont="1" applyBorder="1" applyAlignment="1">
      <alignment vertical="center"/>
    </xf>
    <xf numFmtId="9" fontId="6" fillId="0" borderId="5"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66" fontId="6" fillId="0" borderId="5" xfId="0" applyNumberFormat="1" applyFont="1" applyBorder="1" applyAlignment="1" applyProtection="1">
      <alignment vertical="center"/>
      <protection locked="0"/>
    </xf>
    <xf numFmtId="166" fontId="6" fillId="0" borderId="7" xfId="0" applyNumberFormat="1" applyFont="1" applyBorder="1" applyAlignment="1" applyProtection="1">
      <alignment horizontal="left" vertical="center"/>
      <protection locked="0"/>
    </xf>
    <xf numFmtId="164" fontId="4" fillId="2" borderId="4" xfId="0" applyNumberFormat="1" applyFont="1" applyFill="1" applyBorder="1" applyProtection="1">
      <protection locked="0"/>
    </xf>
    <xf numFmtId="0" fontId="6" fillId="2" borderId="6" xfId="0" applyFont="1" applyFill="1" applyBorder="1" applyAlignment="1" applyProtection="1">
      <alignment vertical="center"/>
      <protection locked="0"/>
    </xf>
    <xf numFmtId="0" fontId="6" fillId="2" borderId="6" xfId="0" applyFont="1" applyFill="1" applyBorder="1" applyAlignment="1">
      <alignment vertical="center"/>
    </xf>
    <xf numFmtId="0" fontId="6" fillId="2" borderId="5" xfId="0" applyFont="1" applyFill="1" applyBorder="1" applyAlignment="1" applyProtection="1">
      <alignment vertical="center"/>
      <protection locked="0"/>
    </xf>
    <xf numFmtId="0" fontId="5" fillId="0" borderId="0" xfId="0" applyFont="1"/>
    <xf numFmtId="0" fontId="7" fillId="0" borderId="0" xfId="0" applyFont="1"/>
    <xf numFmtId="0" fontId="9" fillId="0" borderId="0" xfId="1" applyFont="1"/>
    <xf numFmtId="3" fontId="2" fillId="0" borderId="0" xfId="0" applyNumberFormat="1" applyFont="1"/>
    <xf numFmtId="3" fontId="2" fillId="0" borderId="0" xfId="0" applyNumberFormat="1" applyFont="1" applyAlignment="1">
      <alignment horizontal="center"/>
    </xf>
    <xf numFmtId="0" fontId="2" fillId="0" borderId="0" xfId="0" applyFont="1" applyAlignment="1">
      <alignment horizontal="center"/>
    </xf>
    <xf numFmtId="14" fontId="2" fillId="0" borderId="15" xfId="0" applyNumberFormat="1" applyFont="1" applyBorder="1" applyAlignment="1">
      <alignment horizontal="center"/>
    </xf>
    <xf numFmtId="14" fontId="2" fillId="0" borderId="16" xfId="0" applyNumberFormat="1" applyFont="1" applyBorder="1" applyAlignment="1">
      <alignment horizontal="center"/>
    </xf>
    <xf numFmtId="165" fontId="2" fillId="0" borderId="34" xfId="0" applyNumberFormat="1" applyFont="1" applyBorder="1"/>
    <xf numFmtId="165" fontId="2" fillId="0" borderId="0" xfId="0" applyNumberFormat="1" applyFont="1"/>
    <xf numFmtId="14" fontId="2" fillId="0" borderId="30" xfId="0" applyNumberFormat="1" applyFont="1" applyBorder="1" applyAlignment="1">
      <alignment horizontal="center"/>
    </xf>
    <xf numFmtId="4" fontId="2" fillId="0" borderId="2" xfId="0" applyNumberFormat="1" applyFont="1" applyBorder="1"/>
    <xf numFmtId="14" fontId="2" fillId="0" borderId="2" xfId="0" applyNumberFormat="1" applyFont="1" applyBorder="1" applyAlignment="1">
      <alignment horizontal="center"/>
    </xf>
    <xf numFmtId="14" fontId="2" fillId="0" borderId="26" xfId="0" applyNumberFormat="1" applyFont="1" applyBorder="1" applyAlignment="1">
      <alignment horizontal="center" vertical="center"/>
    </xf>
    <xf numFmtId="4" fontId="2" fillId="0" borderId="35" xfId="0" applyNumberFormat="1" applyFont="1" applyBorder="1"/>
    <xf numFmtId="14" fontId="2" fillId="0" borderId="36" xfId="0" applyNumberFormat="1" applyFont="1" applyBorder="1" applyAlignment="1">
      <alignment horizontal="center"/>
    </xf>
    <xf numFmtId="165" fontId="5" fillId="0" borderId="0" xfId="0" applyNumberFormat="1" applyFont="1" applyProtection="1">
      <protection locked="0"/>
    </xf>
    <xf numFmtId="20" fontId="5" fillId="0" borderId="37" xfId="0" applyNumberFormat="1" applyFont="1" applyBorder="1" applyProtection="1">
      <protection locked="0"/>
    </xf>
    <xf numFmtId="164" fontId="5" fillId="0" borderId="0" xfId="0" applyNumberFormat="1" applyFont="1" applyProtection="1">
      <protection locked="0"/>
    </xf>
    <xf numFmtId="20" fontId="5" fillId="0" borderId="38" xfId="0" applyNumberFormat="1" applyFont="1" applyBorder="1" applyProtection="1">
      <protection locked="0"/>
    </xf>
    <xf numFmtId="164" fontId="4" fillId="0" borderId="37" xfId="0" applyNumberFormat="1" applyFont="1" applyBorder="1"/>
    <xf numFmtId="166" fontId="2" fillId="0" borderId="39" xfId="0" applyNumberFormat="1" applyFont="1" applyBorder="1" applyAlignment="1">
      <alignment horizontal="left"/>
    </xf>
    <xf numFmtId="165" fontId="2" fillId="0" borderId="2" xfId="0" applyNumberFormat="1" applyFont="1" applyBorder="1"/>
    <xf numFmtId="0" fontId="4" fillId="0" borderId="2" xfId="0" applyFont="1" applyBorder="1" applyAlignment="1">
      <alignment horizontal="right"/>
    </xf>
    <xf numFmtId="0" fontId="7" fillId="0" borderId="0" xfId="0" applyFont="1" applyAlignment="1">
      <alignment vertical="top" wrapText="1" readingOrder="1"/>
    </xf>
    <xf numFmtId="0" fontId="5" fillId="0" borderId="0" xfId="0" applyFont="1" applyAlignment="1">
      <alignment vertical="top" wrapText="1" readingOrder="1"/>
    </xf>
    <xf numFmtId="14" fontId="2" fillId="0" borderId="24" xfId="0" applyNumberFormat="1" applyFont="1" applyBorder="1" applyAlignment="1">
      <alignment horizontal="center" vertical="center"/>
    </xf>
    <xf numFmtId="14" fontId="2" fillId="3" borderId="24" xfId="0" applyNumberFormat="1" applyFont="1" applyFill="1" applyBorder="1" applyAlignment="1">
      <alignment horizontal="center" vertical="center"/>
    </xf>
    <xf numFmtId="14" fontId="2" fillId="3" borderId="26" xfId="0" applyNumberFormat="1" applyFont="1" applyFill="1" applyBorder="1" applyAlignment="1">
      <alignment horizontal="center" vertical="center"/>
    </xf>
    <xf numFmtId="14" fontId="2" fillId="4" borderId="26" xfId="0" applyNumberFormat="1" applyFont="1" applyFill="1" applyBorder="1" applyAlignment="1">
      <alignment horizontal="center" vertical="center"/>
    </xf>
    <xf numFmtId="14" fontId="5" fillId="0" borderId="0" xfId="0" applyNumberFormat="1" applyFont="1"/>
    <xf numFmtId="165" fontId="5" fillId="0" borderId="32" xfId="0" applyNumberFormat="1" applyFont="1" applyBorder="1" applyProtection="1">
      <protection locked="0"/>
    </xf>
  </cellXfs>
  <cellStyles count="2">
    <cellStyle name="Hyperlänk" xfId="1" builtinId="8"/>
    <cellStyle name="Normal" xfId="0" builtinId="0"/>
  </cellStyles>
  <dxfs count="36">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
      <font>
        <b/>
        <i val="0"/>
        <color rgb="FFC00000"/>
      </font>
      <fill>
        <patternFill>
          <bgColor rgb="FFFFFF00"/>
        </patternFill>
      </fill>
    </dxf>
    <dxf>
      <fill>
        <patternFill>
          <bgColor theme="4" tint="0.79998168889431442"/>
        </patternFill>
      </fill>
    </dxf>
    <dxf>
      <fill>
        <patternFill>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E7"/>
      <color rgb="FFFFFFC9"/>
      <color rgb="FFFFFFCC"/>
      <color rgb="FFD5FFD5"/>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ivekasfiffigamallar.se/"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workbookViewId="0">
      <selection activeCell="C1" sqref="C1"/>
    </sheetView>
  </sheetViews>
  <sheetFormatPr defaultColWidth="9.1640625" defaultRowHeight="12.75" x14ac:dyDescent="0.2"/>
  <cols>
    <col min="1" max="1" width="80.5" style="72" customWidth="1"/>
    <col min="2" max="2" width="9.1640625" style="72"/>
    <col min="3" max="3" width="11.83203125" style="72" bestFit="1" customWidth="1"/>
    <col min="4" max="16384" width="9.1640625" style="72"/>
  </cols>
  <sheetData>
    <row r="1" spans="1:3" x14ac:dyDescent="0.2">
      <c r="A1" s="73" t="s">
        <v>27</v>
      </c>
      <c r="C1" s="102">
        <f ca="1">TODAY()</f>
        <v>45607</v>
      </c>
    </row>
    <row r="3" spans="1:3" x14ac:dyDescent="0.2">
      <c r="A3" s="72" t="s">
        <v>22</v>
      </c>
    </row>
    <row r="4" spans="1:3" x14ac:dyDescent="0.2">
      <c r="A4" s="72" t="s">
        <v>23</v>
      </c>
    </row>
    <row r="6" spans="1:3" x14ac:dyDescent="0.2">
      <c r="A6" s="72" t="s">
        <v>18</v>
      </c>
    </row>
    <row r="7" spans="1:3" x14ac:dyDescent="0.2">
      <c r="A7" s="72" t="s">
        <v>19</v>
      </c>
    </row>
    <row r="8" spans="1:3" x14ac:dyDescent="0.2">
      <c r="A8" s="72" t="s">
        <v>20</v>
      </c>
    </row>
    <row r="10" spans="1:3" x14ac:dyDescent="0.2">
      <c r="A10" s="72" t="s">
        <v>21</v>
      </c>
    </row>
    <row r="11" spans="1:3" x14ac:dyDescent="0.2">
      <c r="A11" s="72" t="s">
        <v>36</v>
      </c>
    </row>
    <row r="13" spans="1:3" x14ac:dyDescent="0.2">
      <c r="A13" s="72" t="s">
        <v>28</v>
      </c>
    </row>
    <row r="14" spans="1:3" x14ac:dyDescent="0.2">
      <c r="A14" s="72" t="s">
        <v>29</v>
      </c>
    </row>
    <row r="15" spans="1:3" x14ac:dyDescent="0.2">
      <c r="A15" s="72" t="s">
        <v>25</v>
      </c>
    </row>
    <row r="17" spans="1:1" x14ac:dyDescent="0.2">
      <c r="A17" s="72" t="s">
        <v>26</v>
      </c>
    </row>
    <row r="19" spans="1:1" x14ac:dyDescent="0.2">
      <c r="A19" s="72" t="s">
        <v>32</v>
      </c>
    </row>
    <row r="22" spans="1:1" x14ac:dyDescent="0.2">
      <c r="A22" s="96" t="s">
        <v>34</v>
      </c>
    </row>
    <row r="23" spans="1:1" ht="106.15" customHeight="1" x14ac:dyDescent="0.2">
      <c r="A23" s="97" t="s">
        <v>35</v>
      </c>
    </row>
    <row r="25" spans="1:1" x14ac:dyDescent="0.2">
      <c r="A25" s="74" t="s">
        <v>30</v>
      </c>
    </row>
  </sheetData>
  <hyperlinks>
    <hyperlink ref="A25" r:id="rId1" xr:uid="{00000000-0004-0000-0000-000000000000}"/>
  </hyperlinks>
  <pageMargins left="0.7" right="0.7" top="0.75" bottom="0.75" header="0.3" footer="0.3"/>
  <pageSetup paperSize="9" orientation="portrait" horizontalDpi="4294967293" verticalDpi="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9"/>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9</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Augusti!J39</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 t="shared" ref="A8:A37" si="0">$I$5+I8</f>
        <v>490.00000000000011</v>
      </c>
      <c r="B8" s="20">
        <f t="shared" ref="B8:B37" si="1">A8/60</f>
        <v>8.1666666666666679</v>
      </c>
      <c r="C8" s="98" t="str">
        <f>TEXT(D8, "dddd")</f>
        <v>tisdag</v>
      </c>
      <c r="D8" s="78">
        <v>46266</v>
      </c>
      <c r="E8" s="21"/>
      <c r="F8" s="22"/>
      <c r="G8" s="23">
        <f t="shared" ref="G8:G37" si="2">Lunch</f>
        <v>30</v>
      </c>
      <c r="H8" s="24"/>
      <c r="I8" s="25">
        <f t="shared" ref="I8:I37" si="3">IF(AND(F8&lt;&gt;"",H8&lt;&gt;""),((FStart-F8)+(H8-FSlut)+(Lunch-G8)/1440+E8/1440)*1440,IF(AND(F8="",H8="",E8&lt;&gt;""),E8,0))</f>
        <v>0</v>
      </c>
      <c r="J8" s="26">
        <f>Ingående+I8</f>
        <v>269.99999999999989</v>
      </c>
      <c r="K8" s="27">
        <f t="shared" ref="K8:K37" si="4">TRUNC(J8/60,0)</f>
        <v>4</v>
      </c>
      <c r="L8" s="28">
        <f t="shared" ref="L8:L37" si="5">MOD(ABS(J8),60)</f>
        <v>29.999999999999886</v>
      </c>
      <c r="M8" s="29"/>
    </row>
    <row r="9" spans="1:13" ht="12.75" x14ac:dyDescent="0.2">
      <c r="A9" s="30">
        <f t="shared" si="0"/>
        <v>490.00000000000011</v>
      </c>
      <c r="B9" s="31">
        <f t="shared" si="1"/>
        <v>8.1666666666666679</v>
      </c>
      <c r="C9" s="85" t="str">
        <f>TEXT(D9, "dddd")</f>
        <v>onsdag</v>
      </c>
      <c r="D9" s="79">
        <v>46267</v>
      </c>
      <c r="E9" s="32"/>
      <c r="F9" s="33"/>
      <c r="G9" s="34">
        <f t="shared" si="2"/>
        <v>30</v>
      </c>
      <c r="H9" s="35"/>
      <c r="I9" s="36">
        <f t="shared" si="3"/>
        <v>0</v>
      </c>
      <c r="J9" s="37">
        <f t="shared" ref="J9:J37" si="6">J8+I9</f>
        <v>269.99999999999989</v>
      </c>
      <c r="K9" s="38">
        <f t="shared" si="4"/>
        <v>4</v>
      </c>
      <c r="L9" s="39">
        <f t="shared" si="5"/>
        <v>29.999999999999886</v>
      </c>
      <c r="M9" s="29"/>
    </row>
    <row r="10" spans="1:13" ht="12.75" x14ac:dyDescent="0.2">
      <c r="A10" s="30">
        <f t="shared" si="0"/>
        <v>490.00000000000011</v>
      </c>
      <c r="B10" s="31">
        <f t="shared" si="1"/>
        <v>8.1666666666666679</v>
      </c>
      <c r="C10" s="85" t="str">
        <f t="shared" ref="C10:C37" si="7">TEXT(D10, "dddd")</f>
        <v>torsdag</v>
      </c>
      <c r="D10" s="79">
        <v>46268</v>
      </c>
      <c r="E10" s="32"/>
      <c r="F10" s="33"/>
      <c r="G10" s="34">
        <f t="shared" si="2"/>
        <v>30</v>
      </c>
      <c r="H10" s="35"/>
      <c r="I10" s="36">
        <f t="shared" si="3"/>
        <v>0</v>
      </c>
      <c r="J10" s="37">
        <f t="shared" si="6"/>
        <v>269.99999999999989</v>
      </c>
      <c r="K10" s="38">
        <f t="shared" si="4"/>
        <v>4</v>
      </c>
      <c r="L10" s="39">
        <f t="shared" si="5"/>
        <v>29.999999999999886</v>
      </c>
      <c r="M10" s="29"/>
    </row>
    <row r="11" spans="1:13" ht="12.75" x14ac:dyDescent="0.2">
      <c r="A11" s="30">
        <f t="shared" si="0"/>
        <v>490.00000000000011</v>
      </c>
      <c r="B11" s="31">
        <f t="shared" si="1"/>
        <v>8.1666666666666679</v>
      </c>
      <c r="C11" s="85" t="str">
        <f t="shared" si="7"/>
        <v>fredag</v>
      </c>
      <c r="D11" s="79">
        <v>46269</v>
      </c>
      <c r="E11" s="32"/>
      <c r="F11" s="33"/>
      <c r="G11" s="34">
        <f t="shared" si="2"/>
        <v>30</v>
      </c>
      <c r="H11" s="35"/>
      <c r="I11" s="36">
        <f>IF(AND(F11&lt;&gt;"",H11&lt;&gt;""),((FStart-F11)+(H11-FSlut)+(Lunch-G11)/1440+E11/1440)*1440,IF(AND(F11="",H11="",E11&lt;&gt;""),E11,0))</f>
        <v>0</v>
      </c>
      <c r="J11" s="37">
        <f t="shared" si="6"/>
        <v>269.99999999999989</v>
      </c>
      <c r="K11" s="38">
        <f t="shared" si="4"/>
        <v>4</v>
      </c>
      <c r="L11" s="39">
        <f t="shared" si="5"/>
        <v>29.999999999999886</v>
      </c>
      <c r="M11" s="29"/>
    </row>
    <row r="12" spans="1:13" ht="12.75" x14ac:dyDescent="0.2">
      <c r="A12" s="30">
        <f t="shared" si="0"/>
        <v>490.00000000000011</v>
      </c>
      <c r="B12" s="31">
        <f t="shared" si="1"/>
        <v>8.1666666666666679</v>
      </c>
      <c r="C12" s="85" t="str">
        <f t="shared" si="7"/>
        <v>lördag</v>
      </c>
      <c r="D12" s="79">
        <v>46270</v>
      </c>
      <c r="E12" s="32"/>
      <c r="F12" s="33"/>
      <c r="G12" s="34">
        <f t="shared" si="2"/>
        <v>30</v>
      </c>
      <c r="H12" s="35"/>
      <c r="I12" s="36">
        <f t="shared" si="3"/>
        <v>0</v>
      </c>
      <c r="J12" s="37">
        <f t="shared" si="6"/>
        <v>269.99999999999989</v>
      </c>
      <c r="K12" s="38">
        <f t="shared" si="4"/>
        <v>4</v>
      </c>
      <c r="L12" s="39">
        <f t="shared" si="5"/>
        <v>29.999999999999886</v>
      </c>
      <c r="M12" s="29"/>
    </row>
    <row r="13" spans="1:13" ht="12.75" x14ac:dyDescent="0.2">
      <c r="A13" s="30">
        <f t="shared" si="0"/>
        <v>490.00000000000011</v>
      </c>
      <c r="B13" s="31">
        <f t="shared" si="1"/>
        <v>8.1666666666666679</v>
      </c>
      <c r="C13" s="85" t="str">
        <f t="shared" si="7"/>
        <v>söndag</v>
      </c>
      <c r="D13" s="79">
        <v>46271</v>
      </c>
      <c r="E13" s="32"/>
      <c r="F13" s="33"/>
      <c r="G13" s="34">
        <f t="shared" si="2"/>
        <v>30</v>
      </c>
      <c r="H13" s="35"/>
      <c r="I13" s="36">
        <f t="shared" si="3"/>
        <v>0</v>
      </c>
      <c r="J13" s="37">
        <f t="shared" si="6"/>
        <v>269.99999999999989</v>
      </c>
      <c r="K13" s="38">
        <f t="shared" si="4"/>
        <v>4</v>
      </c>
      <c r="L13" s="39">
        <f t="shared" si="5"/>
        <v>29.999999999999886</v>
      </c>
      <c r="M13" s="29"/>
    </row>
    <row r="14" spans="1:13" ht="12.75" x14ac:dyDescent="0.2">
      <c r="A14" s="30">
        <f t="shared" si="0"/>
        <v>490.00000000000011</v>
      </c>
      <c r="B14" s="31">
        <f t="shared" si="1"/>
        <v>8.1666666666666679</v>
      </c>
      <c r="C14" s="85" t="str">
        <f t="shared" si="7"/>
        <v>måndag</v>
      </c>
      <c r="D14" s="79">
        <v>46272</v>
      </c>
      <c r="E14" s="32"/>
      <c r="F14" s="33"/>
      <c r="G14" s="34">
        <f t="shared" si="2"/>
        <v>30</v>
      </c>
      <c r="H14" s="35"/>
      <c r="I14" s="36">
        <f t="shared" si="3"/>
        <v>0</v>
      </c>
      <c r="J14" s="37">
        <f t="shared" si="6"/>
        <v>269.99999999999989</v>
      </c>
      <c r="K14" s="38">
        <f t="shared" si="4"/>
        <v>4</v>
      </c>
      <c r="L14" s="39">
        <f t="shared" si="5"/>
        <v>29.999999999999886</v>
      </c>
      <c r="M14" s="29"/>
    </row>
    <row r="15" spans="1:13" ht="12.75" x14ac:dyDescent="0.2">
      <c r="A15" s="30">
        <f t="shared" si="0"/>
        <v>490.00000000000011</v>
      </c>
      <c r="B15" s="31">
        <f t="shared" si="1"/>
        <v>8.1666666666666679</v>
      </c>
      <c r="C15" s="85" t="str">
        <f t="shared" si="7"/>
        <v>tisdag</v>
      </c>
      <c r="D15" s="79">
        <v>46273</v>
      </c>
      <c r="E15" s="32"/>
      <c r="F15" s="33"/>
      <c r="G15" s="34">
        <f t="shared" si="2"/>
        <v>30</v>
      </c>
      <c r="H15" s="35"/>
      <c r="I15" s="36">
        <f t="shared" si="3"/>
        <v>0</v>
      </c>
      <c r="J15" s="37">
        <f t="shared" si="6"/>
        <v>269.99999999999989</v>
      </c>
      <c r="K15" s="38">
        <f t="shared" si="4"/>
        <v>4</v>
      </c>
      <c r="L15" s="39">
        <f t="shared" si="5"/>
        <v>29.999999999999886</v>
      </c>
      <c r="M15" s="29"/>
    </row>
    <row r="16" spans="1:13" ht="12.75" x14ac:dyDescent="0.2">
      <c r="A16" s="30">
        <f t="shared" si="0"/>
        <v>490.00000000000011</v>
      </c>
      <c r="B16" s="31">
        <f t="shared" si="1"/>
        <v>8.1666666666666679</v>
      </c>
      <c r="C16" s="85" t="str">
        <f t="shared" si="7"/>
        <v>onsdag</v>
      </c>
      <c r="D16" s="79">
        <v>46274</v>
      </c>
      <c r="E16" s="32"/>
      <c r="F16" s="33"/>
      <c r="G16" s="34">
        <f t="shared" si="2"/>
        <v>30</v>
      </c>
      <c r="H16" s="35"/>
      <c r="I16" s="36">
        <f t="shared" si="3"/>
        <v>0</v>
      </c>
      <c r="J16" s="37">
        <f t="shared" si="6"/>
        <v>269.99999999999989</v>
      </c>
      <c r="K16" s="38">
        <f t="shared" si="4"/>
        <v>4</v>
      </c>
      <c r="L16" s="39">
        <f t="shared" si="5"/>
        <v>29.999999999999886</v>
      </c>
      <c r="M16" s="29"/>
    </row>
    <row r="17" spans="1:13" ht="12.75" x14ac:dyDescent="0.2">
      <c r="A17" s="30">
        <f t="shared" si="0"/>
        <v>490.00000000000011</v>
      </c>
      <c r="B17" s="31">
        <f t="shared" si="1"/>
        <v>8.1666666666666679</v>
      </c>
      <c r="C17" s="85" t="str">
        <f t="shared" si="7"/>
        <v>torsdag</v>
      </c>
      <c r="D17" s="79">
        <v>46275</v>
      </c>
      <c r="E17" s="32"/>
      <c r="F17" s="33"/>
      <c r="G17" s="34">
        <f t="shared" si="2"/>
        <v>30</v>
      </c>
      <c r="H17" s="35"/>
      <c r="I17" s="36">
        <f t="shared" si="3"/>
        <v>0</v>
      </c>
      <c r="J17" s="37">
        <f t="shared" si="6"/>
        <v>269.99999999999989</v>
      </c>
      <c r="K17" s="38">
        <f t="shared" si="4"/>
        <v>4</v>
      </c>
      <c r="L17" s="39">
        <f t="shared" si="5"/>
        <v>29.999999999999886</v>
      </c>
      <c r="M17" s="29"/>
    </row>
    <row r="18" spans="1:13" ht="12.75" x14ac:dyDescent="0.2">
      <c r="A18" s="30">
        <f t="shared" si="0"/>
        <v>490.00000000000011</v>
      </c>
      <c r="B18" s="31">
        <f t="shared" si="1"/>
        <v>8.1666666666666679</v>
      </c>
      <c r="C18" s="85" t="str">
        <f t="shared" si="7"/>
        <v>fredag</v>
      </c>
      <c r="D18" s="79">
        <v>46276</v>
      </c>
      <c r="E18" s="32"/>
      <c r="F18" s="33"/>
      <c r="G18" s="34">
        <f t="shared" si="2"/>
        <v>30</v>
      </c>
      <c r="H18" s="35"/>
      <c r="I18" s="36">
        <f t="shared" si="3"/>
        <v>0</v>
      </c>
      <c r="J18" s="37">
        <f t="shared" si="6"/>
        <v>269.99999999999989</v>
      </c>
      <c r="K18" s="38">
        <f t="shared" si="4"/>
        <v>4</v>
      </c>
      <c r="L18" s="39">
        <f t="shared" si="5"/>
        <v>29.999999999999886</v>
      </c>
      <c r="M18" s="29"/>
    </row>
    <row r="19" spans="1:13" ht="12.75" x14ac:dyDescent="0.2">
      <c r="A19" s="30">
        <f t="shared" si="0"/>
        <v>490.00000000000011</v>
      </c>
      <c r="B19" s="31">
        <f t="shared" si="1"/>
        <v>8.1666666666666679</v>
      </c>
      <c r="C19" s="85" t="str">
        <f t="shared" si="7"/>
        <v>lördag</v>
      </c>
      <c r="D19" s="79">
        <v>46277</v>
      </c>
      <c r="E19" s="32"/>
      <c r="F19" s="33"/>
      <c r="G19" s="34">
        <f t="shared" si="2"/>
        <v>30</v>
      </c>
      <c r="H19" s="35"/>
      <c r="I19" s="36">
        <f t="shared" si="3"/>
        <v>0</v>
      </c>
      <c r="J19" s="37">
        <f t="shared" si="6"/>
        <v>269.99999999999989</v>
      </c>
      <c r="K19" s="38">
        <f t="shared" si="4"/>
        <v>4</v>
      </c>
      <c r="L19" s="39">
        <f t="shared" si="5"/>
        <v>29.999999999999886</v>
      </c>
      <c r="M19" s="29"/>
    </row>
    <row r="20" spans="1:13" ht="12.75" x14ac:dyDescent="0.2">
      <c r="A20" s="30">
        <f t="shared" si="0"/>
        <v>490.00000000000011</v>
      </c>
      <c r="B20" s="31">
        <f t="shared" si="1"/>
        <v>8.1666666666666679</v>
      </c>
      <c r="C20" s="85" t="str">
        <f t="shared" si="7"/>
        <v>söndag</v>
      </c>
      <c r="D20" s="79">
        <v>46278</v>
      </c>
      <c r="E20" s="32"/>
      <c r="F20" s="33"/>
      <c r="G20" s="34">
        <f t="shared" si="2"/>
        <v>30</v>
      </c>
      <c r="H20" s="35"/>
      <c r="I20" s="36">
        <f t="shared" si="3"/>
        <v>0</v>
      </c>
      <c r="J20" s="37">
        <f t="shared" si="6"/>
        <v>269.99999999999989</v>
      </c>
      <c r="K20" s="38">
        <f t="shared" si="4"/>
        <v>4</v>
      </c>
      <c r="L20" s="39">
        <f t="shared" si="5"/>
        <v>29.999999999999886</v>
      </c>
      <c r="M20" s="29"/>
    </row>
    <row r="21" spans="1:13" ht="12.75" x14ac:dyDescent="0.2">
      <c r="A21" s="30">
        <f t="shared" si="0"/>
        <v>490.00000000000011</v>
      </c>
      <c r="B21" s="31">
        <f t="shared" si="1"/>
        <v>8.1666666666666679</v>
      </c>
      <c r="C21" s="85" t="str">
        <f t="shared" si="7"/>
        <v>måndag</v>
      </c>
      <c r="D21" s="79">
        <v>46279</v>
      </c>
      <c r="E21" s="32"/>
      <c r="F21" s="33"/>
      <c r="G21" s="34">
        <f t="shared" si="2"/>
        <v>30</v>
      </c>
      <c r="H21" s="35"/>
      <c r="I21" s="36">
        <f t="shared" si="3"/>
        <v>0</v>
      </c>
      <c r="J21" s="37">
        <f t="shared" si="6"/>
        <v>269.99999999999989</v>
      </c>
      <c r="K21" s="38">
        <f t="shared" si="4"/>
        <v>4</v>
      </c>
      <c r="L21" s="39">
        <f t="shared" si="5"/>
        <v>29.999999999999886</v>
      </c>
      <c r="M21" s="29"/>
    </row>
    <row r="22" spans="1:13" ht="12.75" x14ac:dyDescent="0.2">
      <c r="A22" s="30">
        <f t="shared" si="0"/>
        <v>490.00000000000011</v>
      </c>
      <c r="B22" s="31">
        <f t="shared" si="1"/>
        <v>8.1666666666666679</v>
      </c>
      <c r="C22" s="85" t="str">
        <f t="shared" si="7"/>
        <v>tisdag</v>
      </c>
      <c r="D22" s="79">
        <v>46280</v>
      </c>
      <c r="E22" s="32"/>
      <c r="F22" s="33"/>
      <c r="G22" s="34">
        <f t="shared" si="2"/>
        <v>30</v>
      </c>
      <c r="H22" s="35"/>
      <c r="I22" s="36">
        <f t="shared" si="3"/>
        <v>0</v>
      </c>
      <c r="J22" s="37">
        <f t="shared" si="6"/>
        <v>269.99999999999989</v>
      </c>
      <c r="K22" s="38">
        <f t="shared" si="4"/>
        <v>4</v>
      </c>
      <c r="L22" s="39">
        <f t="shared" si="5"/>
        <v>29.999999999999886</v>
      </c>
      <c r="M22" s="29"/>
    </row>
    <row r="23" spans="1:13" ht="12.75" x14ac:dyDescent="0.2">
      <c r="A23" s="30">
        <f t="shared" si="0"/>
        <v>490.00000000000011</v>
      </c>
      <c r="B23" s="31">
        <f t="shared" si="1"/>
        <v>8.1666666666666679</v>
      </c>
      <c r="C23" s="85" t="str">
        <f t="shared" si="7"/>
        <v>onsdag</v>
      </c>
      <c r="D23" s="79">
        <v>46281</v>
      </c>
      <c r="E23" s="32"/>
      <c r="F23" s="33"/>
      <c r="G23" s="34">
        <f t="shared" si="2"/>
        <v>30</v>
      </c>
      <c r="H23" s="35"/>
      <c r="I23" s="36">
        <f t="shared" si="3"/>
        <v>0</v>
      </c>
      <c r="J23" s="37">
        <f t="shared" si="6"/>
        <v>269.99999999999989</v>
      </c>
      <c r="K23" s="38">
        <f t="shared" si="4"/>
        <v>4</v>
      </c>
      <c r="L23" s="39">
        <f t="shared" si="5"/>
        <v>29.999999999999886</v>
      </c>
      <c r="M23" s="29"/>
    </row>
    <row r="24" spans="1:13" ht="12.75" x14ac:dyDescent="0.2">
      <c r="A24" s="30">
        <f t="shared" si="0"/>
        <v>490.00000000000011</v>
      </c>
      <c r="B24" s="31">
        <f t="shared" si="1"/>
        <v>8.1666666666666679</v>
      </c>
      <c r="C24" s="85" t="str">
        <f t="shared" si="7"/>
        <v>torsdag</v>
      </c>
      <c r="D24" s="79">
        <v>46282</v>
      </c>
      <c r="E24" s="32"/>
      <c r="F24" s="33"/>
      <c r="G24" s="34">
        <f t="shared" si="2"/>
        <v>30</v>
      </c>
      <c r="H24" s="35"/>
      <c r="I24" s="36">
        <f t="shared" si="3"/>
        <v>0</v>
      </c>
      <c r="J24" s="37">
        <f t="shared" si="6"/>
        <v>269.99999999999989</v>
      </c>
      <c r="K24" s="38">
        <f t="shared" si="4"/>
        <v>4</v>
      </c>
      <c r="L24" s="39">
        <f t="shared" si="5"/>
        <v>29.999999999999886</v>
      </c>
      <c r="M24" s="29"/>
    </row>
    <row r="25" spans="1:13" ht="12.75" x14ac:dyDescent="0.2">
      <c r="A25" s="30">
        <f t="shared" si="0"/>
        <v>490.00000000000011</v>
      </c>
      <c r="B25" s="31">
        <f t="shared" si="1"/>
        <v>8.1666666666666679</v>
      </c>
      <c r="C25" s="85" t="str">
        <f t="shared" si="7"/>
        <v>fredag</v>
      </c>
      <c r="D25" s="79">
        <v>46283</v>
      </c>
      <c r="E25" s="32"/>
      <c r="F25" s="33"/>
      <c r="G25" s="34">
        <f t="shared" si="2"/>
        <v>30</v>
      </c>
      <c r="H25" s="35"/>
      <c r="I25" s="36">
        <f t="shared" si="3"/>
        <v>0</v>
      </c>
      <c r="J25" s="37">
        <f t="shared" si="6"/>
        <v>269.99999999999989</v>
      </c>
      <c r="K25" s="38">
        <f t="shared" si="4"/>
        <v>4</v>
      </c>
      <c r="L25" s="39">
        <f t="shared" si="5"/>
        <v>29.999999999999886</v>
      </c>
      <c r="M25" s="29"/>
    </row>
    <row r="26" spans="1:13" ht="12.75" x14ac:dyDescent="0.2">
      <c r="A26" s="30">
        <f t="shared" si="0"/>
        <v>490.00000000000011</v>
      </c>
      <c r="B26" s="31">
        <f t="shared" si="1"/>
        <v>8.1666666666666679</v>
      </c>
      <c r="C26" s="85" t="str">
        <f t="shared" si="7"/>
        <v>lördag</v>
      </c>
      <c r="D26" s="79">
        <v>46284</v>
      </c>
      <c r="E26" s="32"/>
      <c r="F26" s="33"/>
      <c r="G26" s="34">
        <f t="shared" si="2"/>
        <v>30</v>
      </c>
      <c r="H26" s="35"/>
      <c r="I26" s="36">
        <f t="shared" si="3"/>
        <v>0</v>
      </c>
      <c r="J26" s="37">
        <f t="shared" si="6"/>
        <v>269.99999999999989</v>
      </c>
      <c r="K26" s="38">
        <f t="shared" si="4"/>
        <v>4</v>
      </c>
      <c r="L26" s="39">
        <f t="shared" si="5"/>
        <v>29.999999999999886</v>
      </c>
      <c r="M26" s="29"/>
    </row>
    <row r="27" spans="1:13" ht="12.75" x14ac:dyDescent="0.2">
      <c r="A27" s="30">
        <f t="shared" si="0"/>
        <v>490.00000000000011</v>
      </c>
      <c r="B27" s="31">
        <f t="shared" si="1"/>
        <v>8.1666666666666679</v>
      </c>
      <c r="C27" s="85" t="str">
        <f t="shared" si="7"/>
        <v>söndag</v>
      </c>
      <c r="D27" s="79">
        <v>46285</v>
      </c>
      <c r="E27" s="32"/>
      <c r="F27" s="33"/>
      <c r="G27" s="34">
        <f t="shared" si="2"/>
        <v>30</v>
      </c>
      <c r="H27" s="35"/>
      <c r="I27" s="36">
        <f t="shared" si="3"/>
        <v>0</v>
      </c>
      <c r="J27" s="37">
        <f t="shared" si="6"/>
        <v>269.99999999999989</v>
      </c>
      <c r="K27" s="38">
        <f t="shared" si="4"/>
        <v>4</v>
      </c>
      <c r="L27" s="39">
        <f t="shared" si="5"/>
        <v>29.999999999999886</v>
      </c>
      <c r="M27" s="29"/>
    </row>
    <row r="28" spans="1:13" ht="12.75" x14ac:dyDescent="0.2">
      <c r="A28" s="30">
        <f t="shared" si="0"/>
        <v>490.00000000000011</v>
      </c>
      <c r="B28" s="31">
        <f t="shared" si="1"/>
        <v>8.1666666666666679</v>
      </c>
      <c r="C28" s="85" t="str">
        <f t="shared" si="7"/>
        <v>måndag</v>
      </c>
      <c r="D28" s="79">
        <v>46286</v>
      </c>
      <c r="E28" s="32"/>
      <c r="F28" s="33"/>
      <c r="G28" s="34">
        <f t="shared" si="2"/>
        <v>30</v>
      </c>
      <c r="H28" s="35"/>
      <c r="I28" s="36">
        <f t="shared" si="3"/>
        <v>0</v>
      </c>
      <c r="J28" s="37">
        <f t="shared" si="6"/>
        <v>269.99999999999989</v>
      </c>
      <c r="K28" s="38">
        <f t="shared" si="4"/>
        <v>4</v>
      </c>
      <c r="L28" s="39">
        <f t="shared" si="5"/>
        <v>29.999999999999886</v>
      </c>
      <c r="M28" s="29"/>
    </row>
    <row r="29" spans="1:13" ht="12.75" x14ac:dyDescent="0.2">
      <c r="A29" s="30">
        <f t="shared" si="0"/>
        <v>490.00000000000011</v>
      </c>
      <c r="B29" s="31">
        <f t="shared" si="1"/>
        <v>8.1666666666666679</v>
      </c>
      <c r="C29" s="85" t="str">
        <f t="shared" si="7"/>
        <v>tisdag</v>
      </c>
      <c r="D29" s="79">
        <v>46287</v>
      </c>
      <c r="E29" s="32"/>
      <c r="F29" s="33"/>
      <c r="G29" s="34">
        <f t="shared" si="2"/>
        <v>30</v>
      </c>
      <c r="H29" s="35"/>
      <c r="I29" s="36">
        <f t="shared" si="3"/>
        <v>0</v>
      </c>
      <c r="J29" s="37">
        <f t="shared" si="6"/>
        <v>269.99999999999989</v>
      </c>
      <c r="K29" s="38">
        <f t="shared" si="4"/>
        <v>4</v>
      </c>
      <c r="L29" s="39">
        <f t="shared" si="5"/>
        <v>29.999999999999886</v>
      </c>
      <c r="M29" s="29"/>
    </row>
    <row r="30" spans="1:13" ht="12.75" x14ac:dyDescent="0.2">
      <c r="A30" s="30">
        <f t="shared" si="0"/>
        <v>490.00000000000011</v>
      </c>
      <c r="B30" s="31">
        <f t="shared" si="1"/>
        <v>8.1666666666666679</v>
      </c>
      <c r="C30" s="85" t="str">
        <f t="shared" si="7"/>
        <v>onsdag</v>
      </c>
      <c r="D30" s="79">
        <v>46288</v>
      </c>
      <c r="E30" s="32"/>
      <c r="F30" s="33"/>
      <c r="G30" s="34">
        <f t="shared" si="2"/>
        <v>30</v>
      </c>
      <c r="H30" s="35"/>
      <c r="I30" s="36">
        <f t="shared" si="3"/>
        <v>0</v>
      </c>
      <c r="J30" s="37">
        <f t="shared" si="6"/>
        <v>269.99999999999989</v>
      </c>
      <c r="K30" s="38">
        <f t="shared" si="4"/>
        <v>4</v>
      </c>
      <c r="L30" s="39">
        <f t="shared" si="5"/>
        <v>29.999999999999886</v>
      </c>
      <c r="M30" s="29"/>
    </row>
    <row r="31" spans="1:13" ht="12.75" x14ac:dyDescent="0.2">
      <c r="A31" s="30">
        <f t="shared" si="0"/>
        <v>490.00000000000011</v>
      </c>
      <c r="B31" s="31">
        <f t="shared" si="1"/>
        <v>8.1666666666666679</v>
      </c>
      <c r="C31" s="85" t="str">
        <f t="shared" si="7"/>
        <v>torsdag</v>
      </c>
      <c r="D31" s="79">
        <v>46289</v>
      </c>
      <c r="E31" s="32"/>
      <c r="F31" s="33"/>
      <c r="G31" s="34">
        <f t="shared" si="2"/>
        <v>30</v>
      </c>
      <c r="H31" s="35"/>
      <c r="I31" s="36">
        <f t="shared" si="3"/>
        <v>0</v>
      </c>
      <c r="J31" s="37">
        <f t="shared" si="6"/>
        <v>269.99999999999989</v>
      </c>
      <c r="K31" s="38">
        <f t="shared" si="4"/>
        <v>4</v>
      </c>
      <c r="L31" s="39">
        <f t="shared" si="5"/>
        <v>29.999999999999886</v>
      </c>
      <c r="M31" s="29"/>
    </row>
    <row r="32" spans="1:13" ht="12.75" x14ac:dyDescent="0.2">
      <c r="A32" s="30">
        <f t="shared" si="0"/>
        <v>490.00000000000011</v>
      </c>
      <c r="B32" s="31">
        <f t="shared" si="1"/>
        <v>8.1666666666666679</v>
      </c>
      <c r="C32" s="85" t="str">
        <f t="shared" si="7"/>
        <v>fredag</v>
      </c>
      <c r="D32" s="79">
        <v>46290</v>
      </c>
      <c r="E32" s="32"/>
      <c r="F32" s="33"/>
      <c r="G32" s="34">
        <f t="shared" si="2"/>
        <v>30</v>
      </c>
      <c r="H32" s="35"/>
      <c r="I32" s="36">
        <f t="shared" si="3"/>
        <v>0</v>
      </c>
      <c r="J32" s="37">
        <f t="shared" si="6"/>
        <v>269.99999999999989</v>
      </c>
      <c r="K32" s="38">
        <f t="shared" si="4"/>
        <v>4</v>
      </c>
      <c r="L32" s="39">
        <f t="shared" si="5"/>
        <v>29.999999999999886</v>
      </c>
      <c r="M32" s="29"/>
    </row>
    <row r="33" spans="1:13" ht="12.75" x14ac:dyDescent="0.2">
      <c r="A33" s="30">
        <f t="shared" si="0"/>
        <v>490.00000000000011</v>
      </c>
      <c r="B33" s="31">
        <f t="shared" si="1"/>
        <v>8.1666666666666679</v>
      </c>
      <c r="C33" s="85" t="str">
        <f t="shared" si="7"/>
        <v>lördag</v>
      </c>
      <c r="D33" s="79">
        <v>46291</v>
      </c>
      <c r="E33" s="32"/>
      <c r="F33" s="33"/>
      <c r="G33" s="34">
        <f t="shared" si="2"/>
        <v>30</v>
      </c>
      <c r="H33" s="35"/>
      <c r="I33" s="36">
        <f t="shared" si="3"/>
        <v>0</v>
      </c>
      <c r="J33" s="37">
        <f t="shared" si="6"/>
        <v>269.99999999999989</v>
      </c>
      <c r="K33" s="38">
        <f t="shared" si="4"/>
        <v>4</v>
      </c>
      <c r="L33" s="39">
        <f t="shared" si="5"/>
        <v>29.999999999999886</v>
      </c>
      <c r="M33" s="29"/>
    </row>
    <row r="34" spans="1:13" ht="12.75" x14ac:dyDescent="0.2">
      <c r="A34" s="30">
        <f t="shared" si="0"/>
        <v>490.00000000000011</v>
      </c>
      <c r="B34" s="31">
        <f t="shared" si="1"/>
        <v>8.1666666666666679</v>
      </c>
      <c r="C34" s="85" t="str">
        <f t="shared" si="7"/>
        <v>söndag</v>
      </c>
      <c r="D34" s="79">
        <v>46292</v>
      </c>
      <c r="E34" s="32"/>
      <c r="F34" s="33"/>
      <c r="G34" s="34">
        <f t="shared" si="2"/>
        <v>30</v>
      </c>
      <c r="H34" s="35"/>
      <c r="I34" s="36">
        <f t="shared" si="3"/>
        <v>0</v>
      </c>
      <c r="J34" s="37">
        <f t="shared" si="6"/>
        <v>269.99999999999989</v>
      </c>
      <c r="K34" s="38">
        <f t="shared" si="4"/>
        <v>4</v>
      </c>
      <c r="L34" s="39">
        <f t="shared" si="5"/>
        <v>29.999999999999886</v>
      </c>
      <c r="M34" s="29"/>
    </row>
    <row r="35" spans="1:13" ht="12.75" x14ac:dyDescent="0.2">
      <c r="A35" s="30">
        <f t="shared" si="0"/>
        <v>490.00000000000011</v>
      </c>
      <c r="B35" s="31">
        <f t="shared" si="1"/>
        <v>8.1666666666666679</v>
      </c>
      <c r="C35" s="85" t="str">
        <f t="shared" si="7"/>
        <v>måndag</v>
      </c>
      <c r="D35" s="79">
        <v>46293</v>
      </c>
      <c r="E35" s="32"/>
      <c r="F35" s="33"/>
      <c r="G35" s="34">
        <f t="shared" si="2"/>
        <v>30</v>
      </c>
      <c r="H35" s="35"/>
      <c r="I35" s="36">
        <f t="shared" si="3"/>
        <v>0</v>
      </c>
      <c r="J35" s="37">
        <f t="shared" si="6"/>
        <v>269.99999999999989</v>
      </c>
      <c r="K35" s="38">
        <f t="shared" si="4"/>
        <v>4</v>
      </c>
      <c r="L35" s="39">
        <f t="shared" si="5"/>
        <v>29.999999999999886</v>
      </c>
      <c r="M35" s="29"/>
    </row>
    <row r="36" spans="1:13" ht="12.75" x14ac:dyDescent="0.2">
      <c r="A36" s="30">
        <f t="shared" si="0"/>
        <v>490.00000000000011</v>
      </c>
      <c r="B36" s="31">
        <f t="shared" si="1"/>
        <v>8.1666666666666679</v>
      </c>
      <c r="C36" s="85" t="str">
        <f t="shared" si="7"/>
        <v>tisdag</v>
      </c>
      <c r="D36" s="79">
        <v>46294</v>
      </c>
      <c r="E36" s="32"/>
      <c r="F36" s="33"/>
      <c r="G36" s="34">
        <f t="shared" si="2"/>
        <v>30</v>
      </c>
      <c r="H36" s="35"/>
      <c r="I36" s="36">
        <f t="shared" si="3"/>
        <v>0</v>
      </c>
      <c r="J36" s="37">
        <f t="shared" si="6"/>
        <v>269.99999999999989</v>
      </c>
      <c r="K36" s="38">
        <f t="shared" si="4"/>
        <v>4</v>
      </c>
      <c r="L36" s="39">
        <f t="shared" si="5"/>
        <v>29.999999999999886</v>
      </c>
      <c r="M36" s="29"/>
    </row>
    <row r="37" spans="1:13" ht="12.75" x14ac:dyDescent="0.2">
      <c r="A37" s="40">
        <f t="shared" si="0"/>
        <v>490.00000000000011</v>
      </c>
      <c r="B37" s="41">
        <f t="shared" si="1"/>
        <v>8.1666666666666679</v>
      </c>
      <c r="C37" s="85" t="str">
        <f t="shared" si="7"/>
        <v>onsdag</v>
      </c>
      <c r="D37" s="82">
        <v>46295</v>
      </c>
      <c r="E37" s="53"/>
      <c r="F37" s="54"/>
      <c r="G37" s="55">
        <f t="shared" si="2"/>
        <v>30</v>
      </c>
      <c r="H37" s="56"/>
      <c r="I37" s="57">
        <f t="shared" si="3"/>
        <v>0</v>
      </c>
      <c r="J37" s="37">
        <f t="shared" si="6"/>
        <v>269.99999999999989</v>
      </c>
      <c r="K37" s="38">
        <f t="shared" si="4"/>
        <v>4</v>
      </c>
      <c r="L37" s="39">
        <f t="shared" si="5"/>
        <v>29.999999999999886</v>
      </c>
      <c r="M37" s="29"/>
    </row>
    <row r="38" spans="1:13" x14ac:dyDescent="0.2">
      <c r="A38" s="94"/>
      <c r="B38" s="83"/>
      <c r="C38" s="83"/>
      <c r="D38" s="84"/>
      <c r="E38" s="5"/>
      <c r="F38" s="5"/>
      <c r="G38" s="5"/>
      <c r="H38" s="5"/>
      <c r="I38" s="95" t="s">
        <v>11</v>
      </c>
      <c r="J38" s="50">
        <f>J37</f>
        <v>269.99999999999989</v>
      </c>
      <c r="K38" s="51">
        <f>TRUNC(J37/60,0)</f>
        <v>4</v>
      </c>
      <c r="L38" s="16">
        <f>MOD(ABS(J37),60)</f>
        <v>29.999999999999886</v>
      </c>
    </row>
    <row r="39" spans="1:13" x14ac:dyDescent="0.2">
      <c r="C39" s="2"/>
    </row>
  </sheetData>
  <sheetProtection sheet="1" objects="1" scenarios="1"/>
  <phoneticPr fontId="1" type="noConversion"/>
  <conditionalFormatting sqref="C8:C37">
    <cfRule type="containsText" dxfId="11" priority="1" operator="containsText" text="söndag">
      <formula>NOT(ISERROR(SEARCH("söndag",C8)))</formula>
    </cfRule>
    <cfRule type="containsText" dxfId="10" priority="2" operator="containsText" text="lördag">
      <formula>NOT(ISERROR(SEARCH("lördag",C8)))</formula>
    </cfRule>
  </conditionalFormatting>
  <conditionalFormatting sqref="D8:D37">
    <cfRule type="cellIs" dxfId="9"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10</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September!J38</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490.00000000000011</v>
      </c>
      <c r="B8" s="20">
        <f t="shared" ref="B8:B38" si="0">A8/60</f>
        <v>8.1666666666666679</v>
      </c>
      <c r="C8" s="98" t="str">
        <f>TEXT(D8, "dddd")</f>
        <v>torsdag</v>
      </c>
      <c r="D8" s="78">
        <v>46296</v>
      </c>
      <c r="E8" s="21"/>
      <c r="F8" s="22"/>
      <c r="G8" s="23">
        <f t="shared" ref="G8:G38" si="1">Lunch</f>
        <v>30</v>
      </c>
      <c r="H8" s="24"/>
      <c r="I8" s="25">
        <f t="shared" ref="I8:I38" si="2">IF(AND(F8&lt;&gt;"",H8&lt;&gt;""),((FStart-F8)+(H8-FSlut)+(Lunch-G8)/1440+E8/1440)*1440,IF(AND(F8="",H8="",E8&lt;&gt;""),E8,0))</f>
        <v>0</v>
      </c>
      <c r="J8" s="26">
        <f>Ingående+I8</f>
        <v>269.99999999999989</v>
      </c>
      <c r="K8" s="27">
        <f t="shared" ref="K8:K39" si="3">TRUNC(J8/60,0)</f>
        <v>4</v>
      </c>
      <c r="L8" s="28">
        <f t="shared" ref="L8:L39" si="4">MOD(ABS(J8),60)</f>
        <v>29.999999999999886</v>
      </c>
      <c r="M8" s="29"/>
    </row>
    <row r="9" spans="1:13" ht="12.75" x14ac:dyDescent="0.2">
      <c r="A9" s="30">
        <f>$I$5+I9</f>
        <v>490.00000000000011</v>
      </c>
      <c r="B9" s="31">
        <f t="shared" si="0"/>
        <v>8.1666666666666679</v>
      </c>
      <c r="C9" s="85" t="str">
        <f>TEXT(D9, "dddd")</f>
        <v>fredag</v>
      </c>
      <c r="D9" s="79">
        <v>46297</v>
      </c>
      <c r="E9" s="32"/>
      <c r="F9" s="33"/>
      <c r="G9" s="34">
        <f t="shared" si="1"/>
        <v>30</v>
      </c>
      <c r="H9" s="35"/>
      <c r="I9" s="36">
        <f t="shared" si="2"/>
        <v>0</v>
      </c>
      <c r="J9" s="37">
        <f t="shared" ref="J9:J38" si="5">J8+I9</f>
        <v>269.99999999999989</v>
      </c>
      <c r="K9" s="38">
        <f t="shared" si="3"/>
        <v>4</v>
      </c>
      <c r="L9" s="39">
        <f t="shared" si="4"/>
        <v>29.999999999999886</v>
      </c>
      <c r="M9" s="29"/>
    </row>
    <row r="10" spans="1:13" ht="12.75" x14ac:dyDescent="0.2">
      <c r="A10" s="30">
        <f t="shared" ref="A10:A38" si="6">$I$5+I10</f>
        <v>490.00000000000011</v>
      </c>
      <c r="B10" s="31">
        <f t="shared" si="0"/>
        <v>8.1666666666666679</v>
      </c>
      <c r="C10" s="85" t="str">
        <f t="shared" ref="C10:C38" si="7">TEXT(D10, "dddd")</f>
        <v>lördag</v>
      </c>
      <c r="D10" s="79">
        <v>46298</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 t="shared" si="6"/>
        <v>490.00000000000011</v>
      </c>
      <c r="B11" s="31">
        <f t="shared" si="0"/>
        <v>8.1666666666666679</v>
      </c>
      <c r="C11" s="85" t="str">
        <f t="shared" si="7"/>
        <v>söndag</v>
      </c>
      <c r="D11" s="79">
        <v>46299</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 t="shared" si="6"/>
        <v>490.00000000000011</v>
      </c>
      <c r="B12" s="31">
        <f t="shared" si="0"/>
        <v>8.1666666666666679</v>
      </c>
      <c r="C12" s="85" t="str">
        <f t="shared" si="7"/>
        <v>måndag</v>
      </c>
      <c r="D12" s="79">
        <v>46300</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si="6"/>
        <v>490.00000000000011</v>
      </c>
      <c r="B13" s="31">
        <f t="shared" si="0"/>
        <v>8.1666666666666679</v>
      </c>
      <c r="C13" s="85" t="str">
        <f t="shared" si="7"/>
        <v>tisdag</v>
      </c>
      <c r="D13" s="79">
        <v>46301</v>
      </c>
      <c r="E13" s="32"/>
      <c r="F13" s="33"/>
      <c r="G13" s="34">
        <f t="shared" si="1"/>
        <v>30</v>
      </c>
      <c r="H13" s="35"/>
      <c r="I13" s="36">
        <f t="shared" si="2"/>
        <v>0</v>
      </c>
      <c r="J13" s="37">
        <f t="shared" si="5"/>
        <v>269.99999999999989</v>
      </c>
      <c r="K13" s="38">
        <f t="shared" si="3"/>
        <v>4</v>
      </c>
      <c r="L13" s="39">
        <f t="shared" si="4"/>
        <v>29.999999999999886</v>
      </c>
      <c r="M13" s="29"/>
    </row>
    <row r="14" spans="1:13" ht="12.75" x14ac:dyDescent="0.2">
      <c r="A14" s="30">
        <f t="shared" si="6"/>
        <v>490.00000000000011</v>
      </c>
      <c r="B14" s="31">
        <f t="shared" si="0"/>
        <v>8.1666666666666679</v>
      </c>
      <c r="C14" s="85" t="str">
        <f t="shared" si="7"/>
        <v>onsdag</v>
      </c>
      <c r="D14" s="79">
        <v>46302</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6"/>
        <v>490.00000000000011</v>
      </c>
      <c r="B15" s="31">
        <f t="shared" si="0"/>
        <v>8.1666666666666679</v>
      </c>
      <c r="C15" s="85" t="str">
        <f t="shared" si="7"/>
        <v>torsdag</v>
      </c>
      <c r="D15" s="79">
        <v>46303</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6"/>
        <v>490.00000000000011</v>
      </c>
      <c r="B16" s="31">
        <f t="shared" si="0"/>
        <v>8.1666666666666679</v>
      </c>
      <c r="C16" s="85" t="str">
        <f t="shared" si="7"/>
        <v>fredag</v>
      </c>
      <c r="D16" s="79">
        <v>46304</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490.00000000000011</v>
      </c>
      <c r="B17" s="31">
        <f t="shared" si="0"/>
        <v>8.1666666666666679</v>
      </c>
      <c r="C17" s="85" t="str">
        <f t="shared" si="7"/>
        <v>lördag</v>
      </c>
      <c r="D17" s="79">
        <v>46305</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490.00000000000011</v>
      </c>
      <c r="B18" s="31">
        <f t="shared" si="0"/>
        <v>8.1666666666666679</v>
      </c>
      <c r="C18" s="85" t="str">
        <f t="shared" si="7"/>
        <v>söndag</v>
      </c>
      <c r="D18" s="79">
        <v>46306</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490.00000000000011</v>
      </c>
      <c r="B19" s="31">
        <f t="shared" si="0"/>
        <v>8.1666666666666679</v>
      </c>
      <c r="C19" s="85" t="str">
        <f t="shared" si="7"/>
        <v>måndag</v>
      </c>
      <c r="D19" s="79">
        <v>46307</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490.00000000000011</v>
      </c>
      <c r="B20" s="31">
        <f t="shared" si="0"/>
        <v>8.1666666666666679</v>
      </c>
      <c r="C20" s="85" t="str">
        <f t="shared" si="7"/>
        <v>tisdag</v>
      </c>
      <c r="D20" s="79">
        <v>46308</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490.00000000000011</v>
      </c>
      <c r="B21" s="31">
        <f t="shared" si="0"/>
        <v>8.1666666666666679</v>
      </c>
      <c r="C21" s="85" t="str">
        <f t="shared" si="7"/>
        <v>onsdag</v>
      </c>
      <c r="D21" s="79">
        <v>46309</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490.00000000000011</v>
      </c>
      <c r="B22" s="31">
        <f t="shared" si="0"/>
        <v>8.1666666666666679</v>
      </c>
      <c r="C22" s="85" t="str">
        <f t="shared" si="7"/>
        <v>torsdag</v>
      </c>
      <c r="D22" s="79">
        <v>46310</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490.00000000000011</v>
      </c>
      <c r="B23" s="31">
        <f t="shared" si="0"/>
        <v>8.1666666666666679</v>
      </c>
      <c r="C23" s="85" t="str">
        <f t="shared" si="7"/>
        <v>fredag</v>
      </c>
      <c r="D23" s="79">
        <v>46311</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490.00000000000011</v>
      </c>
      <c r="B24" s="31">
        <f t="shared" si="0"/>
        <v>8.1666666666666679</v>
      </c>
      <c r="C24" s="85" t="str">
        <f t="shared" si="7"/>
        <v>lördag</v>
      </c>
      <c r="D24" s="79">
        <v>46312</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490.00000000000011</v>
      </c>
      <c r="B25" s="31">
        <f t="shared" si="0"/>
        <v>8.1666666666666679</v>
      </c>
      <c r="C25" s="85" t="str">
        <f t="shared" si="7"/>
        <v>söndag</v>
      </c>
      <c r="D25" s="79">
        <v>46313</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490.00000000000011</v>
      </c>
      <c r="B26" s="31">
        <f t="shared" si="0"/>
        <v>8.1666666666666679</v>
      </c>
      <c r="C26" s="85" t="str">
        <f t="shared" si="7"/>
        <v>måndag</v>
      </c>
      <c r="D26" s="79">
        <v>46314</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490.00000000000011</v>
      </c>
      <c r="B27" s="31">
        <f t="shared" si="0"/>
        <v>8.1666666666666679</v>
      </c>
      <c r="C27" s="85" t="str">
        <f t="shared" si="7"/>
        <v>tisdag</v>
      </c>
      <c r="D27" s="79">
        <v>46315</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490.00000000000011</v>
      </c>
      <c r="B28" s="31">
        <f t="shared" si="0"/>
        <v>8.1666666666666679</v>
      </c>
      <c r="C28" s="85" t="str">
        <f t="shared" si="7"/>
        <v>onsdag</v>
      </c>
      <c r="D28" s="79">
        <v>46316</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490.00000000000011</v>
      </c>
      <c r="B29" s="31">
        <f t="shared" si="0"/>
        <v>8.1666666666666679</v>
      </c>
      <c r="C29" s="85" t="str">
        <f t="shared" si="7"/>
        <v>torsdag</v>
      </c>
      <c r="D29" s="79">
        <v>46317</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490.00000000000011</v>
      </c>
      <c r="B30" s="31">
        <f t="shared" si="0"/>
        <v>8.1666666666666679</v>
      </c>
      <c r="C30" s="85" t="str">
        <f t="shared" si="7"/>
        <v>fredag</v>
      </c>
      <c r="D30" s="79">
        <v>46318</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490.00000000000011</v>
      </c>
      <c r="B31" s="31">
        <f t="shared" si="0"/>
        <v>8.1666666666666679</v>
      </c>
      <c r="C31" s="85" t="str">
        <f t="shared" si="7"/>
        <v>lördag</v>
      </c>
      <c r="D31" s="79">
        <v>46319</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490.00000000000011</v>
      </c>
      <c r="B32" s="31">
        <f t="shared" si="0"/>
        <v>8.1666666666666679</v>
      </c>
      <c r="C32" s="85" t="str">
        <f t="shared" si="7"/>
        <v>söndag</v>
      </c>
      <c r="D32" s="79">
        <v>46320</v>
      </c>
      <c r="E32" s="32"/>
      <c r="F32" s="33"/>
      <c r="G32" s="34">
        <f t="shared" si="1"/>
        <v>30</v>
      </c>
      <c r="H32" s="35"/>
      <c r="I32" s="36">
        <f t="shared" si="2"/>
        <v>0</v>
      </c>
      <c r="J32" s="37">
        <f t="shared" si="5"/>
        <v>269.99999999999989</v>
      </c>
      <c r="K32" s="38">
        <f t="shared" si="3"/>
        <v>4</v>
      </c>
      <c r="L32" s="39">
        <f t="shared" si="4"/>
        <v>29.999999999999886</v>
      </c>
      <c r="M32" s="29" t="s">
        <v>37</v>
      </c>
    </row>
    <row r="33" spans="1:13" ht="12.75" x14ac:dyDescent="0.2">
      <c r="A33" s="30">
        <f t="shared" si="6"/>
        <v>490.00000000000011</v>
      </c>
      <c r="B33" s="31">
        <f t="shared" si="0"/>
        <v>8.1666666666666679</v>
      </c>
      <c r="C33" s="85" t="str">
        <f t="shared" si="7"/>
        <v>måndag</v>
      </c>
      <c r="D33" s="79">
        <v>46321</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490.00000000000011</v>
      </c>
      <c r="B34" s="31">
        <f t="shared" si="0"/>
        <v>8.1666666666666679</v>
      </c>
      <c r="C34" s="85" t="str">
        <f t="shared" si="7"/>
        <v>tisdag</v>
      </c>
      <c r="D34" s="79">
        <v>46322</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490.00000000000011</v>
      </c>
      <c r="B35" s="31">
        <f t="shared" si="0"/>
        <v>8.1666666666666679</v>
      </c>
      <c r="C35" s="85" t="str">
        <f t="shared" si="7"/>
        <v>onsdag</v>
      </c>
      <c r="D35" s="79">
        <v>46323</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490.00000000000011</v>
      </c>
      <c r="B36" s="31">
        <f t="shared" si="0"/>
        <v>8.1666666666666679</v>
      </c>
      <c r="C36" s="85" t="str">
        <f t="shared" si="7"/>
        <v>torsdag</v>
      </c>
      <c r="D36" s="79">
        <v>46324</v>
      </c>
      <c r="E36" s="32"/>
      <c r="F36" s="33"/>
      <c r="G36" s="34">
        <f t="shared" si="1"/>
        <v>30</v>
      </c>
      <c r="H36" s="35"/>
      <c r="I36" s="36">
        <f t="shared" si="2"/>
        <v>0</v>
      </c>
      <c r="J36" s="37">
        <f t="shared" si="5"/>
        <v>269.99999999999989</v>
      </c>
      <c r="K36" s="38">
        <f t="shared" si="3"/>
        <v>4</v>
      </c>
      <c r="L36" s="39">
        <f t="shared" si="4"/>
        <v>29.999999999999886</v>
      </c>
      <c r="M36" s="29"/>
    </row>
    <row r="37" spans="1:13" ht="12.75" x14ac:dyDescent="0.2">
      <c r="A37" s="30">
        <f t="shared" si="6"/>
        <v>490.00000000000011</v>
      </c>
      <c r="B37" s="31">
        <f t="shared" si="0"/>
        <v>8.1666666666666679</v>
      </c>
      <c r="C37" s="85" t="str">
        <f t="shared" si="7"/>
        <v>fredag</v>
      </c>
      <c r="D37" s="79">
        <v>46325</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40">
        <f t="shared" si="6"/>
        <v>490.00000000000011</v>
      </c>
      <c r="B38" s="41">
        <f t="shared" si="0"/>
        <v>8.1666666666666679</v>
      </c>
      <c r="C38" s="85" t="str">
        <f t="shared" si="7"/>
        <v>lördag</v>
      </c>
      <c r="D38" s="82">
        <v>46326</v>
      </c>
      <c r="E38" s="42"/>
      <c r="F38" s="43"/>
      <c r="G38" s="44">
        <f t="shared" si="1"/>
        <v>30</v>
      </c>
      <c r="H38" s="45"/>
      <c r="I38" s="52">
        <f t="shared" si="2"/>
        <v>0</v>
      </c>
      <c r="J38" s="47">
        <f t="shared" si="5"/>
        <v>269.99999999999989</v>
      </c>
      <c r="K38" s="48">
        <f t="shared" si="3"/>
        <v>4</v>
      </c>
      <c r="L38" s="49">
        <f t="shared" si="4"/>
        <v>29.999999999999886</v>
      </c>
      <c r="M38" s="29"/>
    </row>
    <row r="39" spans="1:13" x14ac:dyDescent="0.2">
      <c r="A39" s="94"/>
      <c r="B39" s="83"/>
      <c r="C39" s="83"/>
      <c r="D39" s="84"/>
      <c r="E39" s="5"/>
      <c r="F39" s="5"/>
      <c r="G39" s="5"/>
      <c r="H39" s="5"/>
      <c r="I39" s="95" t="s">
        <v>11</v>
      </c>
      <c r="J39" s="50">
        <f>J38</f>
        <v>269.99999999999989</v>
      </c>
      <c r="K39" s="51">
        <f t="shared" si="3"/>
        <v>4</v>
      </c>
      <c r="L39" s="16">
        <f t="shared" si="4"/>
        <v>29.999999999999886</v>
      </c>
    </row>
    <row r="40" spans="1:13" x14ac:dyDescent="0.2">
      <c r="C40" s="2"/>
    </row>
  </sheetData>
  <sheetProtection sheet="1" objects="1" scenarios="1"/>
  <phoneticPr fontId="1" type="noConversion"/>
  <conditionalFormatting sqref="C8:C38">
    <cfRule type="containsText" dxfId="8" priority="1" operator="containsText" text="söndag">
      <formula>NOT(ISERROR(SEARCH("söndag",C8)))</formula>
    </cfRule>
    <cfRule type="containsText" dxfId="7" priority="2" operator="containsText" text="lördag">
      <formula>NOT(ISERROR(SEARCH("lördag",C8)))</formula>
    </cfRule>
  </conditionalFormatting>
  <conditionalFormatting sqref="D8:D38">
    <cfRule type="cellIs" dxfId="6"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9"/>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11</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Oktober!J39</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 t="shared" ref="A8:A37" si="0">$I$5+I8</f>
        <v>490.00000000000011</v>
      </c>
      <c r="B8" s="20">
        <f t="shared" ref="B8:B37" si="1">A8/60</f>
        <v>8.1666666666666679</v>
      </c>
      <c r="C8" s="98" t="str">
        <f>TEXT(D8, "dddd")</f>
        <v>söndag</v>
      </c>
      <c r="D8" s="78">
        <v>46327</v>
      </c>
      <c r="E8" s="21"/>
      <c r="F8" s="22"/>
      <c r="G8" s="23">
        <f t="shared" ref="G8:G37" si="2">Lunch</f>
        <v>30</v>
      </c>
      <c r="H8" s="24"/>
      <c r="I8" s="25">
        <f t="shared" ref="I8:I37" si="3">IF(AND(F8&lt;&gt;"",H8&lt;&gt;""),((FStart-F8)+(H8-FSlut)+(Lunch-G8)/1440+E8/1440)*1440,IF(AND(F8="",H8="",E8&lt;&gt;""),E8,0))</f>
        <v>0</v>
      </c>
      <c r="J8" s="26">
        <f>Ingående+I8</f>
        <v>269.99999999999989</v>
      </c>
      <c r="K8" s="27">
        <f t="shared" ref="K8:K38" si="4">TRUNC(J8/60,0)</f>
        <v>4</v>
      </c>
      <c r="L8" s="28">
        <f t="shared" ref="L8:L38" si="5">MOD(ABS(J8),60)</f>
        <v>29.999999999999886</v>
      </c>
      <c r="M8" s="29"/>
    </row>
    <row r="9" spans="1:13" ht="12.75" x14ac:dyDescent="0.2">
      <c r="A9" s="30">
        <f t="shared" si="0"/>
        <v>490.00000000000011</v>
      </c>
      <c r="B9" s="31">
        <f t="shared" si="1"/>
        <v>8.1666666666666679</v>
      </c>
      <c r="C9" s="85" t="str">
        <f>TEXT(D9, "dddd")</f>
        <v>måndag</v>
      </c>
      <c r="D9" s="79">
        <v>46328</v>
      </c>
      <c r="E9" s="32"/>
      <c r="F9" s="33"/>
      <c r="G9" s="34">
        <f t="shared" si="2"/>
        <v>30</v>
      </c>
      <c r="H9" s="35"/>
      <c r="I9" s="36">
        <f t="shared" si="3"/>
        <v>0</v>
      </c>
      <c r="J9" s="37">
        <f t="shared" ref="J9:J37" si="6">J8+I9</f>
        <v>269.99999999999989</v>
      </c>
      <c r="K9" s="38">
        <f t="shared" si="4"/>
        <v>4</v>
      </c>
      <c r="L9" s="39">
        <f t="shared" si="5"/>
        <v>29.999999999999886</v>
      </c>
      <c r="M9" s="29"/>
    </row>
    <row r="10" spans="1:13" ht="12.75" x14ac:dyDescent="0.2">
      <c r="A10" s="30">
        <f t="shared" si="0"/>
        <v>490.00000000000011</v>
      </c>
      <c r="B10" s="31">
        <f t="shared" si="1"/>
        <v>8.1666666666666679</v>
      </c>
      <c r="C10" s="85" t="str">
        <f t="shared" ref="C10:C37" si="7">TEXT(D10, "dddd")</f>
        <v>tisdag</v>
      </c>
      <c r="D10" s="79">
        <v>46329</v>
      </c>
      <c r="E10" s="32"/>
      <c r="F10" s="33"/>
      <c r="G10" s="34">
        <f t="shared" si="2"/>
        <v>30</v>
      </c>
      <c r="H10" s="35"/>
      <c r="I10" s="36">
        <f t="shared" si="3"/>
        <v>0</v>
      </c>
      <c r="J10" s="37">
        <f t="shared" si="6"/>
        <v>269.99999999999989</v>
      </c>
      <c r="K10" s="38">
        <f t="shared" si="4"/>
        <v>4</v>
      </c>
      <c r="L10" s="39">
        <f t="shared" si="5"/>
        <v>29.999999999999886</v>
      </c>
      <c r="M10" s="29"/>
    </row>
    <row r="11" spans="1:13" ht="12.75" x14ac:dyDescent="0.2">
      <c r="A11" s="30">
        <f t="shared" si="0"/>
        <v>490.00000000000011</v>
      </c>
      <c r="B11" s="31">
        <f t="shared" si="1"/>
        <v>8.1666666666666679</v>
      </c>
      <c r="C11" s="85" t="str">
        <f t="shared" si="7"/>
        <v>onsdag</v>
      </c>
      <c r="D11" s="79">
        <v>46330</v>
      </c>
      <c r="E11" s="32"/>
      <c r="F11" s="33"/>
      <c r="G11" s="34">
        <f t="shared" si="2"/>
        <v>30</v>
      </c>
      <c r="H11" s="35"/>
      <c r="I11" s="36">
        <f t="shared" si="3"/>
        <v>0</v>
      </c>
      <c r="J11" s="37">
        <f t="shared" si="6"/>
        <v>269.99999999999989</v>
      </c>
      <c r="K11" s="38">
        <f t="shared" si="4"/>
        <v>4</v>
      </c>
      <c r="L11" s="39">
        <f t="shared" si="5"/>
        <v>29.999999999999886</v>
      </c>
      <c r="M11" s="29"/>
    </row>
    <row r="12" spans="1:13" ht="12.75" x14ac:dyDescent="0.2">
      <c r="A12" s="30">
        <f t="shared" si="0"/>
        <v>490.00000000000011</v>
      </c>
      <c r="B12" s="31">
        <f t="shared" si="1"/>
        <v>8.1666666666666679</v>
      </c>
      <c r="C12" s="85" t="str">
        <f t="shared" si="7"/>
        <v>torsdag</v>
      </c>
      <c r="D12" s="79">
        <v>46331</v>
      </c>
      <c r="E12" s="32"/>
      <c r="F12" s="33"/>
      <c r="G12" s="34">
        <f t="shared" si="2"/>
        <v>30</v>
      </c>
      <c r="H12" s="35"/>
      <c r="I12" s="36">
        <f t="shared" si="3"/>
        <v>0</v>
      </c>
      <c r="J12" s="37">
        <f t="shared" si="6"/>
        <v>269.99999999999989</v>
      </c>
      <c r="K12" s="38">
        <f t="shared" si="4"/>
        <v>4</v>
      </c>
      <c r="L12" s="39">
        <f t="shared" si="5"/>
        <v>29.999999999999886</v>
      </c>
      <c r="M12" s="29"/>
    </row>
    <row r="13" spans="1:13" ht="12.75" x14ac:dyDescent="0.2">
      <c r="A13" s="30">
        <f t="shared" si="0"/>
        <v>490.00000000000011</v>
      </c>
      <c r="B13" s="31">
        <f t="shared" si="1"/>
        <v>8.1666666666666679</v>
      </c>
      <c r="C13" s="85" t="str">
        <f t="shared" si="7"/>
        <v>fredag</v>
      </c>
      <c r="D13" s="79">
        <v>46332</v>
      </c>
      <c r="E13" s="32"/>
      <c r="F13" s="33"/>
      <c r="G13" s="34">
        <f t="shared" si="2"/>
        <v>30</v>
      </c>
      <c r="H13" s="35"/>
      <c r="I13" s="36">
        <f t="shared" si="3"/>
        <v>0</v>
      </c>
      <c r="J13" s="37">
        <f t="shared" si="6"/>
        <v>269.99999999999989</v>
      </c>
      <c r="K13" s="38">
        <f t="shared" si="4"/>
        <v>4</v>
      </c>
      <c r="L13" s="39">
        <f t="shared" si="5"/>
        <v>29.999999999999886</v>
      </c>
      <c r="M13" s="29"/>
    </row>
    <row r="14" spans="1:13" ht="12.75" x14ac:dyDescent="0.2">
      <c r="A14" s="30">
        <f t="shared" si="0"/>
        <v>490.00000000000011</v>
      </c>
      <c r="B14" s="31">
        <f t="shared" si="1"/>
        <v>8.1666666666666679</v>
      </c>
      <c r="C14" s="85" t="str">
        <f t="shared" si="7"/>
        <v>lördag</v>
      </c>
      <c r="D14" s="79">
        <v>46333</v>
      </c>
      <c r="E14" s="32"/>
      <c r="F14" s="33"/>
      <c r="G14" s="34">
        <f t="shared" si="2"/>
        <v>30</v>
      </c>
      <c r="H14" s="35"/>
      <c r="I14" s="36">
        <f t="shared" si="3"/>
        <v>0</v>
      </c>
      <c r="J14" s="37">
        <f t="shared" si="6"/>
        <v>269.99999999999989</v>
      </c>
      <c r="K14" s="38">
        <f t="shared" si="4"/>
        <v>4</v>
      </c>
      <c r="L14" s="39">
        <f t="shared" si="5"/>
        <v>29.999999999999886</v>
      </c>
      <c r="M14" s="29"/>
    </row>
    <row r="15" spans="1:13" ht="12.75" x14ac:dyDescent="0.2">
      <c r="A15" s="30">
        <f t="shared" si="0"/>
        <v>490.00000000000011</v>
      </c>
      <c r="B15" s="31">
        <f t="shared" si="1"/>
        <v>8.1666666666666679</v>
      </c>
      <c r="C15" s="85" t="str">
        <f t="shared" si="7"/>
        <v>söndag</v>
      </c>
      <c r="D15" s="79">
        <v>46334</v>
      </c>
      <c r="E15" s="32"/>
      <c r="F15" s="33"/>
      <c r="G15" s="34">
        <f t="shared" si="2"/>
        <v>30</v>
      </c>
      <c r="H15" s="35"/>
      <c r="I15" s="36">
        <f t="shared" si="3"/>
        <v>0</v>
      </c>
      <c r="J15" s="37">
        <f t="shared" si="6"/>
        <v>269.99999999999989</v>
      </c>
      <c r="K15" s="38">
        <f t="shared" si="4"/>
        <v>4</v>
      </c>
      <c r="L15" s="39">
        <f t="shared" si="5"/>
        <v>29.999999999999886</v>
      </c>
      <c r="M15" s="29"/>
    </row>
    <row r="16" spans="1:13" ht="12.75" x14ac:dyDescent="0.2">
      <c r="A16" s="30">
        <f t="shared" si="0"/>
        <v>490.00000000000011</v>
      </c>
      <c r="B16" s="31">
        <f t="shared" si="1"/>
        <v>8.1666666666666679</v>
      </c>
      <c r="C16" s="85" t="str">
        <f t="shared" si="7"/>
        <v>måndag</v>
      </c>
      <c r="D16" s="79">
        <v>46335</v>
      </c>
      <c r="E16" s="32"/>
      <c r="F16" s="33"/>
      <c r="G16" s="34">
        <f t="shared" si="2"/>
        <v>30</v>
      </c>
      <c r="H16" s="35"/>
      <c r="I16" s="36">
        <f t="shared" si="3"/>
        <v>0</v>
      </c>
      <c r="J16" s="37">
        <f t="shared" si="6"/>
        <v>269.99999999999989</v>
      </c>
      <c r="K16" s="38">
        <f t="shared" si="4"/>
        <v>4</v>
      </c>
      <c r="L16" s="39">
        <f t="shared" si="5"/>
        <v>29.999999999999886</v>
      </c>
      <c r="M16" s="29"/>
    </row>
    <row r="17" spans="1:13" ht="12.75" x14ac:dyDescent="0.2">
      <c r="A17" s="30">
        <f t="shared" si="0"/>
        <v>490.00000000000011</v>
      </c>
      <c r="B17" s="31">
        <f t="shared" si="1"/>
        <v>8.1666666666666679</v>
      </c>
      <c r="C17" s="85" t="str">
        <f t="shared" si="7"/>
        <v>tisdag</v>
      </c>
      <c r="D17" s="79">
        <v>46336</v>
      </c>
      <c r="E17" s="32"/>
      <c r="F17" s="33"/>
      <c r="G17" s="34">
        <f t="shared" si="2"/>
        <v>30</v>
      </c>
      <c r="H17" s="35"/>
      <c r="I17" s="36">
        <f t="shared" si="3"/>
        <v>0</v>
      </c>
      <c r="J17" s="37">
        <f t="shared" si="6"/>
        <v>269.99999999999989</v>
      </c>
      <c r="K17" s="38">
        <f t="shared" si="4"/>
        <v>4</v>
      </c>
      <c r="L17" s="39">
        <f t="shared" si="5"/>
        <v>29.999999999999886</v>
      </c>
      <c r="M17" s="29"/>
    </row>
    <row r="18" spans="1:13" ht="12.75" x14ac:dyDescent="0.2">
      <c r="A18" s="30">
        <f t="shared" si="0"/>
        <v>490.00000000000011</v>
      </c>
      <c r="B18" s="31">
        <f t="shared" si="1"/>
        <v>8.1666666666666679</v>
      </c>
      <c r="C18" s="85" t="str">
        <f t="shared" si="7"/>
        <v>onsdag</v>
      </c>
      <c r="D18" s="79">
        <v>46337</v>
      </c>
      <c r="E18" s="32"/>
      <c r="F18" s="33"/>
      <c r="G18" s="34">
        <f t="shared" si="2"/>
        <v>30</v>
      </c>
      <c r="H18" s="35"/>
      <c r="I18" s="36">
        <f t="shared" si="3"/>
        <v>0</v>
      </c>
      <c r="J18" s="37">
        <f t="shared" si="6"/>
        <v>269.99999999999989</v>
      </c>
      <c r="K18" s="38">
        <f t="shared" si="4"/>
        <v>4</v>
      </c>
      <c r="L18" s="39">
        <f t="shared" si="5"/>
        <v>29.999999999999886</v>
      </c>
      <c r="M18" s="29"/>
    </row>
    <row r="19" spans="1:13" ht="12.75" x14ac:dyDescent="0.2">
      <c r="A19" s="30">
        <f t="shared" si="0"/>
        <v>490.00000000000011</v>
      </c>
      <c r="B19" s="31">
        <f t="shared" si="1"/>
        <v>8.1666666666666679</v>
      </c>
      <c r="C19" s="85" t="str">
        <f t="shared" si="7"/>
        <v>torsdag</v>
      </c>
      <c r="D19" s="79">
        <v>46338</v>
      </c>
      <c r="E19" s="32"/>
      <c r="F19" s="33"/>
      <c r="G19" s="34">
        <f t="shared" si="2"/>
        <v>30</v>
      </c>
      <c r="H19" s="35"/>
      <c r="I19" s="36">
        <f t="shared" si="3"/>
        <v>0</v>
      </c>
      <c r="J19" s="37">
        <f t="shared" si="6"/>
        <v>269.99999999999989</v>
      </c>
      <c r="K19" s="38">
        <f t="shared" si="4"/>
        <v>4</v>
      </c>
      <c r="L19" s="39">
        <f t="shared" si="5"/>
        <v>29.999999999999886</v>
      </c>
      <c r="M19" s="29"/>
    </row>
    <row r="20" spans="1:13" ht="12.75" x14ac:dyDescent="0.2">
      <c r="A20" s="30">
        <f t="shared" si="0"/>
        <v>490.00000000000011</v>
      </c>
      <c r="B20" s="31">
        <f t="shared" si="1"/>
        <v>8.1666666666666679</v>
      </c>
      <c r="C20" s="85" t="str">
        <f t="shared" si="7"/>
        <v>fredag</v>
      </c>
      <c r="D20" s="79">
        <v>46339</v>
      </c>
      <c r="E20" s="32"/>
      <c r="F20" s="33"/>
      <c r="G20" s="34">
        <f t="shared" si="2"/>
        <v>30</v>
      </c>
      <c r="H20" s="35"/>
      <c r="I20" s="36">
        <f t="shared" si="3"/>
        <v>0</v>
      </c>
      <c r="J20" s="37">
        <f t="shared" si="6"/>
        <v>269.99999999999989</v>
      </c>
      <c r="K20" s="38">
        <f t="shared" si="4"/>
        <v>4</v>
      </c>
      <c r="L20" s="39">
        <f t="shared" si="5"/>
        <v>29.999999999999886</v>
      </c>
      <c r="M20" s="29"/>
    </row>
    <row r="21" spans="1:13" ht="12.75" x14ac:dyDescent="0.2">
      <c r="A21" s="30">
        <f t="shared" si="0"/>
        <v>490.00000000000011</v>
      </c>
      <c r="B21" s="31">
        <f t="shared" si="1"/>
        <v>8.1666666666666679</v>
      </c>
      <c r="C21" s="85" t="str">
        <f t="shared" si="7"/>
        <v>lördag</v>
      </c>
      <c r="D21" s="79">
        <v>46340</v>
      </c>
      <c r="E21" s="32"/>
      <c r="F21" s="33"/>
      <c r="G21" s="34">
        <f t="shared" si="2"/>
        <v>30</v>
      </c>
      <c r="H21" s="35"/>
      <c r="I21" s="36">
        <f t="shared" si="3"/>
        <v>0</v>
      </c>
      <c r="J21" s="37">
        <f t="shared" si="6"/>
        <v>269.99999999999989</v>
      </c>
      <c r="K21" s="38">
        <f t="shared" si="4"/>
        <v>4</v>
      </c>
      <c r="L21" s="39">
        <f t="shared" si="5"/>
        <v>29.999999999999886</v>
      </c>
      <c r="M21" s="29"/>
    </row>
    <row r="22" spans="1:13" ht="12.75" x14ac:dyDescent="0.2">
      <c r="A22" s="30">
        <f t="shared" si="0"/>
        <v>490.00000000000011</v>
      </c>
      <c r="B22" s="31">
        <f t="shared" si="1"/>
        <v>8.1666666666666679</v>
      </c>
      <c r="C22" s="85" t="str">
        <f t="shared" si="7"/>
        <v>söndag</v>
      </c>
      <c r="D22" s="79">
        <v>46341</v>
      </c>
      <c r="E22" s="32"/>
      <c r="F22" s="33"/>
      <c r="G22" s="34">
        <f t="shared" si="2"/>
        <v>30</v>
      </c>
      <c r="H22" s="35"/>
      <c r="I22" s="36">
        <f t="shared" si="3"/>
        <v>0</v>
      </c>
      <c r="J22" s="37">
        <f t="shared" si="6"/>
        <v>269.99999999999989</v>
      </c>
      <c r="K22" s="38">
        <f t="shared" si="4"/>
        <v>4</v>
      </c>
      <c r="L22" s="39">
        <f t="shared" si="5"/>
        <v>29.999999999999886</v>
      </c>
      <c r="M22" s="29"/>
    </row>
    <row r="23" spans="1:13" ht="12.75" x14ac:dyDescent="0.2">
      <c r="A23" s="30">
        <f t="shared" si="0"/>
        <v>490.00000000000011</v>
      </c>
      <c r="B23" s="31">
        <f t="shared" si="1"/>
        <v>8.1666666666666679</v>
      </c>
      <c r="C23" s="85" t="str">
        <f t="shared" si="7"/>
        <v>måndag</v>
      </c>
      <c r="D23" s="79">
        <v>46342</v>
      </c>
      <c r="E23" s="32"/>
      <c r="F23" s="33"/>
      <c r="G23" s="34">
        <f t="shared" si="2"/>
        <v>30</v>
      </c>
      <c r="H23" s="35"/>
      <c r="I23" s="36">
        <f t="shared" si="3"/>
        <v>0</v>
      </c>
      <c r="J23" s="37">
        <f t="shared" si="6"/>
        <v>269.99999999999989</v>
      </c>
      <c r="K23" s="38">
        <f t="shared" si="4"/>
        <v>4</v>
      </c>
      <c r="L23" s="39">
        <f t="shared" si="5"/>
        <v>29.999999999999886</v>
      </c>
      <c r="M23" s="29"/>
    </row>
    <row r="24" spans="1:13" ht="12.75" x14ac:dyDescent="0.2">
      <c r="A24" s="30">
        <f t="shared" si="0"/>
        <v>490.00000000000011</v>
      </c>
      <c r="B24" s="31">
        <f t="shared" si="1"/>
        <v>8.1666666666666679</v>
      </c>
      <c r="C24" s="85" t="str">
        <f t="shared" si="7"/>
        <v>tisdag</v>
      </c>
      <c r="D24" s="79">
        <v>46343</v>
      </c>
      <c r="E24" s="32"/>
      <c r="F24" s="33"/>
      <c r="G24" s="34">
        <f t="shared" si="2"/>
        <v>30</v>
      </c>
      <c r="H24" s="35"/>
      <c r="I24" s="36">
        <f t="shared" si="3"/>
        <v>0</v>
      </c>
      <c r="J24" s="37">
        <f t="shared" si="6"/>
        <v>269.99999999999989</v>
      </c>
      <c r="K24" s="38">
        <f t="shared" si="4"/>
        <v>4</v>
      </c>
      <c r="L24" s="39">
        <f t="shared" si="5"/>
        <v>29.999999999999886</v>
      </c>
      <c r="M24" s="29"/>
    </row>
    <row r="25" spans="1:13" ht="12.75" x14ac:dyDescent="0.2">
      <c r="A25" s="30">
        <f t="shared" si="0"/>
        <v>490.00000000000011</v>
      </c>
      <c r="B25" s="31">
        <f t="shared" si="1"/>
        <v>8.1666666666666679</v>
      </c>
      <c r="C25" s="85" t="str">
        <f t="shared" si="7"/>
        <v>onsdag</v>
      </c>
      <c r="D25" s="79">
        <v>46344</v>
      </c>
      <c r="E25" s="32"/>
      <c r="F25" s="33"/>
      <c r="G25" s="34">
        <f t="shared" si="2"/>
        <v>30</v>
      </c>
      <c r="H25" s="35"/>
      <c r="I25" s="36">
        <f t="shared" si="3"/>
        <v>0</v>
      </c>
      <c r="J25" s="37">
        <f t="shared" si="6"/>
        <v>269.99999999999989</v>
      </c>
      <c r="K25" s="38">
        <f t="shared" si="4"/>
        <v>4</v>
      </c>
      <c r="L25" s="39">
        <f t="shared" si="5"/>
        <v>29.999999999999886</v>
      </c>
      <c r="M25" s="29"/>
    </row>
    <row r="26" spans="1:13" ht="12.75" x14ac:dyDescent="0.2">
      <c r="A26" s="30">
        <f t="shared" si="0"/>
        <v>490.00000000000011</v>
      </c>
      <c r="B26" s="31">
        <f t="shared" si="1"/>
        <v>8.1666666666666679</v>
      </c>
      <c r="C26" s="85" t="str">
        <f t="shared" si="7"/>
        <v>torsdag</v>
      </c>
      <c r="D26" s="79">
        <v>46345</v>
      </c>
      <c r="E26" s="32"/>
      <c r="F26" s="33"/>
      <c r="G26" s="34">
        <f t="shared" si="2"/>
        <v>30</v>
      </c>
      <c r="H26" s="35"/>
      <c r="I26" s="36">
        <f t="shared" si="3"/>
        <v>0</v>
      </c>
      <c r="J26" s="37">
        <f t="shared" si="6"/>
        <v>269.99999999999989</v>
      </c>
      <c r="K26" s="38">
        <f t="shared" si="4"/>
        <v>4</v>
      </c>
      <c r="L26" s="39">
        <f t="shared" si="5"/>
        <v>29.999999999999886</v>
      </c>
      <c r="M26" s="29"/>
    </row>
    <row r="27" spans="1:13" ht="12.75" x14ac:dyDescent="0.2">
      <c r="A27" s="30">
        <f t="shared" si="0"/>
        <v>490.00000000000011</v>
      </c>
      <c r="B27" s="31">
        <f t="shared" si="1"/>
        <v>8.1666666666666679</v>
      </c>
      <c r="C27" s="85" t="str">
        <f t="shared" si="7"/>
        <v>fredag</v>
      </c>
      <c r="D27" s="79">
        <v>46346</v>
      </c>
      <c r="E27" s="32"/>
      <c r="F27" s="33"/>
      <c r="G27" s="34">
        <f t="shared" si="2"/>
        <v>30</v>
      </c>
      <c r="H27" s="35"/>
      <c r="I27" s="36">
        <f t="shared" si="3"/>
        <v>0</v>
      </c>
      <c r="J27" s="37">
        <f t="shared" si="6"/>
        <v>269.99999999999989</v>
      </c>
      <c r="K27" s="38">
        <f t="shared" si="4"/>
        <v>4</v>
      </c>
      <c r="L27" s="39">
        <f t="shared" si="5"/>
        <v>29.999999999999886</v>
      </c>
      <c r="M27" s="29"/>
    </row>
    <row r="28" spans="1:13" ht="12.75" x14ac:dyDescent="0.2">
      <c r="A28" s="30">
        <f t="shared" si="0"/>
        <v>490.00000000000011</v>
      </c>
      <c r="B28" s="31">
        <f t="shared" si="1"/>
        <v>8.1666666666666679</v>
      </c>
      <c r="C28" s="85" t="str">
        <f t="shared" si="7"/>
        <v>lördag</v>
      </c>
      <c r="D28" s="79">
        <v>46347</v>
      </c>
      <c r="E28" s="32"/>
      <c r="F28" s="33"/>
      <c r="G28" s="34">
        <f t="shared" si="2"/>
        <v>30</v>
      </c>
      <c r="H28" s="35"/>
      <c r="I28" s="36">
        <f t="shared" si="3"/>
        <v>0</v>
      </c>
      <c r="J28" s="37">
        <f t="shared" si="6"/>
        <v>269.99999999999989</v>
      </c>
      <c r="K28" s="38">
        <f t="shared" si="4"/>
        <v>4</v>
      </c>
      <c r="L28" s="39">
        <f t="shared" si="5"/>
        <v>29.999999999999886</v>
      </c>
      <c r="M28" s="29"/>
    </row>
    <row r="29" spans="1:13" ht="12.75" x14ac:dyDescent="0.2">
      <c r="A29" s="30">
        <f t="shared" si="0"/>
        <v>490.00000000000011</v>
      </c>
      <c r="B29" s="31">
        <f t="shared" si="1"/>
        <v>8.1666666666666679</v>
      </c>
      <c r="C29" s="85" t="str">
        <f t="shared" si="7"/>
        <v>söndag</v>
      </c>
      <c r="D29" s="79">
        <v>46348</v>
      </c>
      <c r="E29" s="32"/>
      <c r="F29" s="33"/>
      <c r="G29" s="34">
        <f t="shared" si="2"/>
        <v>30</v>
      </c>
      <c r="H29" s="35"/>
      <c r="I29" s="36">
        <f t="shared" si="3"/>
        <v>0</v>
      </c>
      <c r="J29" s="37">
        <f t="shared" si="6"/>
        <v>269.99999999999989</v>
      </c>
      <c r="K29" s="38">
        <f t="shared" si="4"/>
        <v>4</v>
      </c>
      <c r="L29" s="39">
        <f t="shared" si="5"/>
        <v>29.999999999999886</v>
      </c>
      <c r="M29" s="29"/>
    </row>
    <row r="30" spans="1:13" ht="12.75" x14ac:dyDescent="0.2">
      <c r="A30" s="30">
        <f t="shared" si="0"/>
        <v>490.00000000000011</v>
      </c>
      <c r="B30" s="31">
        <f t="shared" si="1"/>
        <v>8.1666666666666679</v>
      </c>
      <c r="C30" s="85" t="str">
        <f t="shared" si="7"/>
        <v>måndag</v>
      </c>
      <c r="D30" s="79">
        <v>46349</v>
      </c>
      <c r="E30" s="32"/>
      <c r="F30" s="33"/>
      <c r="G30" s="34">
        <f t="shared" si="2"/>
        <v>30</v>
      </c>
      <c r="H30" s="35"/>
      <c r="I30" s="36">
        <f t="shared" si="3"/>
        <v>0</v>
      </c>
      <c r="J30" s="37">
        <f t="shared" si="6"/>
        <v>269.99999999999989</v>
      </c>
      <c r="K30" s="38">
        <f t="shared" si="4"/>
        <v>4</v>
      </c>
      <c r="L30" s="39">
        <f t="shared" si="5"/>
        <v>29.999999999999886</v>
      </c>
      <c r="M30" s="29"/>
    </row>
    <row r="31" spans="1:13" ht="12.75" x14ac:dyDescent="0.2">
      <c r="A31" s="30">
        <f t="shared" si="0"/>
        <v>490.00000000000011</v>
      </c>
      <c r="B31" s="31">
        <f t="shared" si="1"/>
        <v>8.1666666666666679</v>
      </c>
      <c r="C31" s="85" t="str">
        <f t="shared" si="7"/>
        <v>tisdag</v>
      </c>
      <c r="D31" s="79">
        <v>46350</v>
      </c>
      <c r="E31" s="32"/>
      <c r="F31" s="33"/>
      <c r="G31" s="34">
        <f t="shared" si="2"/>
        <v>30</v>
      </c>
      <c r="H31" s="35"/>
      <c r="I31" s="36">
        <f t="shared" si="3"/>
        <v>0</v>
      </c>
      <c r="J31" s="37">
        <f t="shared" si="6"/>
        <v>269.99999999999989</v>
      </c>
      <c r="K31" s="38">
        <f t="shared" si="4"/>
        <v>4</v>
      </c>
      <c r="L31" s="39">
        <f t="shared" si="5"/>
        <v>29.999999999999886</v>
      </c>
      <c r="M31" s="29"/>
    </row>
    <row r="32" spans="1:13" ht="12.75" x14ac:dyDescent="0.2">
      <c r="A32" s="30">
        <f t="shared" si="0"/>
        <v>490.00000000000011</v>
      </c>
      <c r="B32" s="31">
        <f t="shared" si="1"/>
        <v>8.1666666666666679</v>
      </c>
      <c r="C32" s="85" t="str">
        <f t="shared" si="7"/>
        <v>onsdag</v>
      </c>
      <c r="D32" s="79">
        <v>46351</v>
      </c>
      <c r="E32" s="32"/>
      <c r="F32" s="33"/>
      <c r="G32" s="34">
        <f t="shared" si="2"/>
        <v>30</v>
      </c>
      <c r="H32" s="35"/>
      <c r="I32" s="36">
        <f t="shared" si="3"/>
        <v>0</v>
      </c>
      <c r="J32" s="37">
        <f t="shared" si="6"/>
        <v>269.99999999999989</v>
      </c>
      <c r="K32" s="38">
        <f t="shared" si="4"/>
        <v>4</v>
      </c>
      <c r="L32" s="39">
        <f t="shared" si="5"/>
        <v>29.999999999999886</v>
      </c>
      <c r="M32" s="29"/>
    </row>
    <row r="33" spans="1:13" ht="12.75" x14ac:dyDescent="0.2">
      <c r="A33" s="30">
        <f t="shared" si="0"/>
        <v>490.00000000000011</v>
      </c>
      <c r="B33" s="31">
        <f t="shared" si="1"/>
        <v>8.1666666666666679</v>
      </c>
      <c r="C33" s="85" t="str">
        <f t="shared" si="7"/>
        <v>torsdag</v>
      </c>
      <c r="D33" s="79">
        <v>46352</v>
      </c>
      <c r="E33" s="32"/>
      <c r="F33" s="33"/>
      <c r="G33" s="34">
        <f t="shared" si="2"/>
        <v>30</v>
      </c>
      <c r="H33" s="35"/>
      <c r="I33" s="36">
        <f t="shared" si="3"/>
        <v>0</v>
      </c>
      <c r="J33" s="37">
        <f t="shared" si="6"/>
        <v>269.99999999999989</v>
      </c>
      <c r="K33" s="38">
        <f t="shared" si="4"/>
        <v>4</v>
      </c>
      <c r="L33" s="39">
        <f t="shared" si="5"/>
        <v>29.999999999999886</v>
      </c>
      <c r="M33" s="29"/>
    </row>
    <row r="34" spans="1:13" ht="12.75" x14ac:dyDescent="0.2">
      <c r="A34" s="30">
        <f t="shared" si="0"/>
        <v>490.00000000000011</v>
      </c>
      <c r="B34" s="31">
        <f t="shared" si="1"/>
        <v>8.1666666666666679</v>
      </c>
      <c r="C34" s="85" t="str">
        <f t="shared" si="7"/>
        <v>fredag</v>
      </c>
      <c r="D34" s="79">
        <v>46353</v>
      </c>
      <c r="E34" s="32"/>
      <c r="F34" s="33"/>
      <c r="G34" s="34">
        <f t="shared" si="2"/>
        <v>30</v>
      </c>
      <c r="H34" s="35"/>
      <c r="I34" s="36">
        <f t="shared" si="3"/>
        <v>0</v>
      </c>
      <c r="J34" s="37">
        <f t="shared" si="6"/>
        <v>269.99999999999989</v>
      </c>
      <c r="K34" s="38">
        <f t="shared" si="4"/>
        <v>4</v>
      </c>
      <c r="L34" s="39">
        <f t="shared" si="5"/>
        <v>29.999999999999886</v>
      </c>
      <c r="M34" s="29"/>
    </row>
    <row r="35" spans="1:13" ht="12.75" x14ac:dyDescent="0.2">
      <c r="A35" s="30">
        <f t="shared" si="0"/>
        <v>490.00000000000011</v>
      </c>
      <c r="B35" s="31">
        <f t="shared" si="1"/>
        <v>8.1666666666666679</v>
      </c>
      <c r="C35" s="85" t="str">
        <f t="shared" si="7"/>
        <v>lördag</v>
      </c>
      <c r="D35" s="79">
        <v>46354</v>
      </c>
      <c r="E35" s="32"/>
      <c r="F35" s="33"/>
      <c r="G35" s="34">
        <f t="shared" si="2"/>
        <v>30</v>
      </c>
      <c r="H35" s="35"/>
      <c r="I35" s="36">
        <f t="shared" si="3"/>
        <v>0</v>
      </c>
      <c r="J35" s="37">
        <f t="shared" si="6"/>
        <v>269.99999999999989</v>
      </c>
      <c r="K35" s="38">
        <f t="shared" si="4"/>
        <v>4</v>
      </c>
      <c r="L35" s="39">
        <f t="shared" si="5"/>
        <v>29.999999999999886</v>
      </c>
      <c r="M35" s="29"/>
    </row>
    <row r="36" spans="1:13" ht="12.75" x14ac:dyDescent="0.2">
      <c r="A36" s="30">
        <f t="shared" si="0"/>
        <v>490.00000000000011</v>
      </c>
      <c r="B36" s="31">
        <f t="shared" si="1"/>
        <v>8.1666666666666679</v>
      </c>
      <c r="C36" s="85" t="str">
        <f t="shared" si="7"/>
        <v>söndag</v>
      </c>
      <c r="D36" s="79">
        <v>46355</v>
      </c>
      <c r="E36" s="32"/>
      <c r="F36" s="33"/>
      <c r="G36" s="34">
        <f t="shared" si="2"/>
        <v>30</v>
      </c>
      <c r="H36" s="35"/>
      <c r="I36" s="36">
        <f t="shared" si="3"/>
        <v>0</v>
      </c>
      <c r="J36" s="37">
        <f t="shared" si="6"/>
        <v>269.99999999999989</v>
      </c>
      <c r="K36" s="38">
        <f t="shared" si="4"/>
        <v>4</v>
      </c>
      <c r="L36" s="39">
        <f t="shared" si="5"/>
        <v>29.999999999999886</v>
      </c>
      <c r="M36" s="29"/>
    </row>
    <row r="37" spans="1:13" ht="12.75" x14ac:dyDescent="0.2">
      <c r="A37" s="80">
        <f t="shared" si="0"/>
        <v>490.00000000000011</v>
      </c>
      <c r="B37" s="86">
        <f t="shared" si="1"/>
        <v>8.1666666666666679</v>
      </c>
      <c r="C37" s="85" t="str">
        <f t="shared" si="7"/>
        <v>måndag</v>
      </c>
      <c r="D37" s="87">
        <v>46356</v>
      </c>
      <c r="E37" s="88"/>
      <c r="F37" s="89"/>
      <c r="G37" s="90">
        <f t="shared" si="2"/>
        <v>30</v>
      </c>
      <c r="H37" s="91"/>
      <c r="I37" s="81">
        <f t="shared" si="3"/>
        <v>0</v>
      </c>
      <c r="J37" s="92">
        <f t="shared" si="6"/>
        <v>269.99999999999989</v>
      </c>
      <c r="K37" s="1">
        <f t="shared" si="4"/>
        <v>4</v>
      </c>
      <c r="L37" s="93">
        <f t="shared" si="5"/>
        <v>29.999999999999886</v>
      </c>
      <c r="M37" s="29"/>
    </row>
    <row r="38" spans="1:13" x14ac:dyDescent="0.2">
      <c r="A38" s="94"/>
      <c r="B38" s="83"/>
      <c r="C38" s="83"/>
      <c r="D38" s="84"/>
      <c r="E38" s="5"/>
      <c r="F38" s="5"/>
      <c r="G38" s="5"/>
      <c r="H38" s="5"/>
      <c r="I38" s="95" t="s">
        <v>11</v>
      </c>
      <c r="J38" s="50">
        <f>J37</f>
        <v>269.99999999999989</v>
      </c>
      <c r="K38" s="51">
        <f t="shared" si="4"/>
        <v>4</v>
      </c>
      <c r="L38" s="16">
        <f t="shared" si="5"/>
        <v>29.999999999999886</v>
      </c>
    </row>
    <row r="39" spans="1:13" x14ac:dyDescent="0.2">
      <c r="C39" s="2"/>
    </row>
  </sheetData>
  <sheetProtection sheet="1" objects="1" scenarios="1"/>
  <phoneticPr fontId="1" type="noConversion"/>
  <conditionalFormatting sqref="C8:C37">
    <cfRule type="containsText" dxfId="5" priority="1" operator="containsText" text="söndag">
      <formula>NOT(ISERROR(SEARCH("söndag",C8)))</formula>
    </cfRule>
    <cfRule type="containsText" dxfId="4" priority="2" operator="containsText" text="lördag">
      <formula>NOT(ISERROR(SEARCH("lördag",C8)))</formula>
    </cfRule>
  </conditionalFormatting>
  <conditionalFormatting sqref="D8:D37">
    <cfRule type="cellIs" dxfId="3"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12</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November!J38</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490.00000000000011</v>
      </c>
      <c r="B8" s="20">
        <f t="shared" ref="B8:B38" si="0">A8/60</f>
        <v>8.1666666666666679</v>
      </c>
      <c r="C8" s="98" t="str">
        <f>TEXT(D8, "dddd")</f>
        <v>tisdag</v>
      </c>
      <c r="D8" s="78">
        <v>46357</v>
      </c>
      <c r="E8" s="21"/>
      <c r="F8" s="22"/>
      <c r="G8" s="23">
        <f t="shared" ref="G8:G38" si="1">Lunch</f>
        <v>30</v>
      </c>
      <c r="H8" s="24"/>
      <c r="I8" s="25">
        <f t="shared" ref="I8:I37" si="2">IF(AND(F8&lt;&gt;"",H8&lt;&gt;""),((FStart-F8)+(H8-FSlut)+(Lunch-G8)/1440+E8/1440)*1440,IF(AND(F8="",H8="",E8&lt;&gt;""),E8,0))</f>
        <v>0</v>
      </c>
      <c r="J8" s="26">
        <f>Ingående+I8</f>
        <v>269.99999999999989</v>
      </c>
      <c r="K8" s="27">
        <f t="shared" ref="K8:K38" si="3">TRUNC(J8/60,0)</f>
        <v>4</v>
      </c>
      <c r="L8" s="28">
        <f t="shared" ref="L8:L38" si="4">MOD(ABS(J8),60)</f>
        <v>29.999999999999886</v>
      </c>
      <c r="M8" s="29"/>
    </row>
    <row r="9" spans="1:13" ht="12.75" x14ac:dyDescent="0.2">
      <c r="A9" s="30">
        <f>$I$5+I9</f>
        <v>490.00000000000011</v>
      </c>
      <c r="B9" s="31">
        <f t="shared" si="0"/>
        <v>8.1666666666666679</v>
      </c>
      <c r="C9" s="85" t="str">
        <f>TEXT(D9, "dddd")</f>
        <v>onsdag</v>
      </c>
      <c r="D9" s="79">
        <v>46358</v>
      </c>
      <c r="E9" s="32"/>
      <c r="F9" s="33"/>
      <c r="G9" s="34">
        <f t="shared" si="1"/>
        <v>30</v>
      </c>
      <c r="H9" s="35"/>
      <c r="I9" s="36">
        <f t="shared" si="2"/>
        <v>0</v>
      </c>
      <c r="J9" s="37">
        <f t="shared" ref="J9:J38" si="5">J8+I9</f>
        <v>269.99999999999989</v>
      </c>
      <c r="K9" s="38">
        <f t="shared" si="3"/>
        <v>4</v>
      </c>
      <c r="L9" s="39">
        <f t="shared" si="4"/>
        <v>29.999999999999886</v>
      </c>
      <c r="M9" s="29"/>
    </row>
    <row r="10" spans="1:13" ht="12.75" x14ac:dyDescent="0.2">
      <c r="A10" s="30">
        <f t="shared" ref="A10:A38" si="6">$I$5+I10</f>
        <v>490.00000000000011</v>
      </c>
      <c r="B10" s="31">
        <f t="shared" si="0"/>
        <v>8.1666666666666679</v>
      </c>
      <c r="C10" s="85" t="str">
        <f t="shared" ref="C10:C38" si="7">TEXT(D10, "dddd")</f>
        <v>torsdag</v>
      </c>
      <c r="D10" s="79">
        <v>46359</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 t="shared" si="6"/>
        <v>490.00000000000011</v>
      </c>
      <c r="B11" s="31">
        <f t="shared" si="0"/>
        <v>8.1666666666666679</v>
      </c>
      <c r="C11" s="85" t="str">
        <f t="shared" si="7"/>
        <v>fredag</v>
      </c>
      <c r="D11" s="79">
        <v>46360</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 t="shared" si="6"/>
        <v>490.00000000000011</v>
      </c>
      <c r="B12" s="31">
        <f t="shared" si="0"/>
        <v>8.1666666666666679</v>
      </c>
      <c r="C12" s="85" t="str">
        <f t="shared" si="7"/>
        <v>lördag</v>
      </c>
      <c r="D12" s="79">
        <v>46361</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si="6"/>
        <v>490.00000000000011</v>
      </c>
      <c r="B13" s="31">
        <f t="shared" si="0"/>
        <v>8.1666666666666679</v>
      </c>
      <c r="C13" s="85" t="str">
        <f t="shared" si="7"/>
        <v>söndag</v>
      </c>
      <c r="D13" s="79">
        <v>46362</v>
      </c>
      <c r="E13" s="32"/>
      <c r="F13" s="33"/>
      <c r="G13" s="34">
        <f t="shared" si="1"/>
        <v>30</v>
      </c>
      <c r="H13" s="35"/>
      <c r="I13" s="36">
        <f t="shared" si="2"/>
        <v>0</v>
      </c>
      <c r="J13" s="37">
        <f t="shared" si="5"/>
        <v>269.99999999999989</v>
      </c>
      <c r="K13" s="38">
        <f t="shared" si="3"/>
        <v>4</v>
      </c>
      <c r="L13" s="39">
        <f t="shared" si="4"/>
        <v>29.999999999999886</v>
      </c>
      <c r="M13" s="29"/>
    </row>
    <row r="14" spans="1:13" ht="12.75" x14ac:dyDescent="0.2">
      <c r="A14" s="30">
        <f t="shared" si="6"/>
        <v>490.00000000000011</v>
      </c>
      <c r="B14" s="31">
        <f t="shared" si="0"/>
        <v>8.1666666666666679</v>
      </c>
      <c r="C14" s="85" t="str">
        <f t="shared" si="7"/>
        <v>måndag</v>
      </c>
      <c r="D14" s="79">
        <v>46363</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6"/>
        <v>490.00000000000011</v>
      </c>
      <c r="B15" s="31">
        <f t="shared" si="0"/>
        <v>8.1666666666666679</v>
      </c>
      <c r="C15" s="85" t="str">
        <f t="shared" si="7"/>
        <v>tisdag</v>
      </c>
      <c r="D15" s="79">
        <v>46364</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6"/>
        <v>490.00000000000011</v>
      </c>
      <c r="B16" s="31">
        <f t="shared" si="0"/>
        <v>8.1666666666666679</v>
      </c>
      <c r="C16" s="85" t="str">
        <f t="shared" si="7"/>
        <v>onsdag</v>
      </c>
      <c r="D16" s="79">
        <v>46365</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490.00000000000011</v>
      </c>
      <c r="B17" s="31">
        <f t="shared" si="0"/>
        <v>8.1666666666666679</v>
      </c>
      <c r="C17" s="85" t="str">
        <f t="shared" si="7"/>
        <v>torsdag</v>
      </c>
      <c r="D17" s="79">
        <v>46366</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490.00000000000011</v>
      </c>
      <c r="B18" s="31">
        <f t="shared" si="0"/>
        <v>8.1666666666666679</v>
      </c>
      <c r="C18" s="85" t="str">
        <f t="shared" si="7"/>
        <v>fredag</v>
      </c>
      <c r="D18" s="79">
        <v>46367</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490.00000000000011</v>
      </c>
      <c r="B19" s="31">
        <f t="shared" si="0"/>
        <v>8.1666666666666679</v>
      </c>
      <c r="C19" s="85" t="str">
        <f t="shared" si="7"/>
        <v>lördag</v>
      </c>
      <c r="D19" s="79">
        <v>46368</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490.00000000000011</v>
      </c>
      <c r="B20" s="31">
        <f t="shared" si="0"/>
        <v>8.1666666666666679</v>
      </c>
      <c r="C20" s="85" t="str">
        <f t="shared" si="7"/>
        <v>söndag</v>
      </c>
      <c r="D20" s="79">
        <v>46369</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490.00000000000011</v>
      </c>
      <c r="B21" s="31">
        <f t="shared" si="0"/>
        <v>8.1666666666666679</v>
      </c>
      <c r="C21" s="85" t="str">
        <f t="shared" si="7"/>
        <v>måndag</v>
      </c>
      <c r="D21" s="79">
        <v>46370</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490.00000000000011</v>
      </c>
      <c r="B22" s="31">
        <f t="shared" si="0"/>
        <v>8.1666666666666679</v>
      </c>
      <c r="C22" s="85" t="str">
        <f t="shared" si="7"/>
        <v>tisdag</v>
      </c>
      <c r="D22" s="79">
        <v>46371</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490.00000000000011</v>
      </c>
      <c r="B23" s="31">
        <f t="shared" si="0"/>
        <v>8.1666666666666679</v>
      </c>
      <c r="C23" s="85" t="str">
        <f t="shared" si="7"/>
        <v>onsdag</v>
      </c>
      <c r="D23" s="79">
        <v>46372</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490.00000000000011</v>
      </c>
      <c r="B24" s="31">
        <f t="shared" si="0"/>
        <v>8.1666666666666679</v>
      </c>
      <c r="C24" s="85" t="str">
        <f t="shared" si="7"/>
        <v>torsdag</v>
      </c>
      <c r="D24" s="79">
        <v>46373</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490.00000000000011</v>
      </c>
      <c r="B25" s="31">
        <f t="shared" si="0"/>
        <v>8.1666666666666679</v>
      </c>
      <c r="C25" s="85" t="str">
        <f t="shared" si="7"/>
        <v>fredag</v>
      </c>
      <c r="D25" s="79">
        <v>46374</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490.00000000000011</v>
      </c>
      <c r="B26" s="31">
        <f t="shared" si="0"/>
        <v>8.1666666666666679</v>
      </c>
      <c r="C26" s="85" t="str">
        <f t="shared" si="7"/>
        <v>lördag</v>
      </c>
      <c r="D26" s="79">
        <v>46375</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490.00000000000011</v>
      </c>
      <c r="B27" s="31">
        <f t="shared" si="0"/>
        <v>8.1666666666666679</v>
      </c>
      <c r="C27" s="85" t="str">
        <f t="shared" si="7"/>
        <v>söndag</v>
      </c>
      <c r="D27" s="79">
        <v>46376</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490.00000000000011</v>
      </c>
      <c r="B28" s="31">
        <f t="shared" si="0"/>
        <v>8.1666666666666679</v>
      </c>
      <c r="C28" s="85" t="str">
        <f t="shared" si="7"/>
        <v>måndag</v>
      </c>
      <c r="D28" s="79">
        <v>46377</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490.00000000000011</v>
      </c>
      <c r="B29" s="31">
        <f t="shared" si="0"/>
        <v>8.1666666666666679</v>
      </c>
      <c r="C29" s="85" t="str">
        <f t="shared" si="7"/>
        <v>tisdag</v>
      </c>
      <c r="D29" s="79">
        <v>46378</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490.00000000000011</v>
      </c>
      <c r="B30" s="31">
        <f t="shared" si="0"/>
        <v>8.1666666666666679</v>
      </c>
      <c r="C30" s="85" t="str">
        <f t="shared" si="7"/>
        <v>onsdag</v>
      </c>
      <c r="D30" s="79">
        <v>46379</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490.00000000000011</v>
      </c>
      <c r="B31" s="31">
        <f t="shared" si="0"/>
        <v>8.1666666666666679</v>
      </c>
      <c r="C31" s="101" t="str">
        <f t="shared" si="7"/>
        <v>torsdag</v>
      </c>
      <c r="D31" s="79">
        <v>46380</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490.00000000000011</v>
      </c>
      <c r="B32" s="31">
        <f t="shared" si="0"/>
        <v>8.1666666666666679</v>
      </c>
      <c r="C32" s="100" t="str">
        <f t="shared" si="7"/>
        <v>fredag</v>
      </c>
      <c r="D32" s="79">
        <v>46381</v>
      </c>
      <c r="E32" s="32"/>
      <c r="F32" s="33"/>
      <c r="G32" s="34">
        <f t="shared" si="1"/>
        <v>30</v>
      </c>
      <c r="H32" s="35"/>
      <c r="I32" s="36">
        <f t="shared" si="2"/>
        <v>0</v>
      </c>
      <c r="J32" s="37">
        <f t="shared" si="5"/>
        <v>269.99999999999989</v>
      </c>
      <c r="K32" s="38">
        <f t="shared" si="3"/>
        <v>4</v>
      </c>
      <c r="L32" s="39">
        <f t="shared" si="4"/>
        <v>29.999999999999886</v>
      </c>
      <c r="M32" s="29"/>
    </row>
    <row r="33" spans="1:13" ht="12.75" x14ac:dyDescent="0.2">
      <c r="A33" s="30">
        <f t="shared" si="6"/>
        <v>490.00000000000011</v>
      </c>
      <c r="B33" s="31">
        <f t="shared" si="0"/>
        <v>8.1666666666666679</v>
      </c>
      <c r="C33" s="100" t="str">
        <f t="shared" si="7"/>
        <v>lördag</v>
      </c>
      <c r="D33" s="79">
        <v>46382</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490.00000000000011</v>
      </c>
      <c r="B34" s="31">
        <f t="shared" si="0"/>
        <v>8.1666666666666679</v>
      </c>
      <c r="C34" s="85" t="str">
        <f t="shared" si="7"/>
        <v>söndag</v>
      </c>
      <c r="D34" s="79">
        <v>46383</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490.00000000000011</v>
      </c>
      <c r="B35" s="31">
        <f t="shared" si="0"/>
        <v>8.1666666666666679</v>
      </c>
      <c r="C35" s="85" t="str">
        <f t="shared" si="7"/>
        <v>måndag</v>
      </c>
      <c r="D35" s="79">
        <v>46384</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490.00000000000011</v>
      </c>
      <c r="B36" s="31">
        <f t="shared" si="0"/>
        <v>8.1666666666666679</v>
      </c>
      <c r="C36" s="85" t="str">
        <f t="shared" si="7"/>
        <v>tisdag</v>
      </c>
      <c r="D36" s="79">
        <v>46385</v>
      </c>
      <c r="E36" s="32"/>
      <c r="F36" s="33"/>
      <c r="G36" s="34">
        <f t="shared" si="1"/>
        <v>30</v>
      </c>
      <c r="H36" s="35"/>
      <c r="I36" s="36">
        <f t="shared" si="2"/>
        <v>0</v>
      </c>
      <c r="J36" s="37">
        <f t="shared" si="5"/>
        <v>269.99999999999989</v>
      </c>
      <c r="K36" s="38">
        <f t="shared" si="3"/>
        <v>4</v>
      </c>
      <c r="L36" s="39">
        <f t="shared" si="4"/>
        <v>29.999999999999886</v>
      </c>
      <c r="M36" s="29"/>
    </row>
    <row r="37" spans="1:13" ht="12.75" x14ac:dyDescent="0.2">
      <c r="A37" s="30">
        <f t="shared" si="6"/>
        <v>490.00000000000011</v>
      </c>
      <c r="B37" s="31">
        <f t="shared" si="0"/>
        <v>8.1666666666666679</v>
      </c>
      <c r="C37" s="85" t="str">
        <f t="shared" si="7"/>
        <v>onsdag</v>
      </c>
      <c r="D37" s="79">
        <v>46386</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40">
        <f t="shared" si="6"/>
        <v>490.00000000000011</v>
      </c>
      <c r="B38" s="41">
        <f t="shared" si="0"/>
        <v>8.1666666666666679</v>
      </c>
      <c r="C38" s="101" t="str">
        <f t="shared" si="7"/>
        <v>torsdag</v>
      </c>
      <c r="D38" s="82">
        <v>46387</v>
      </c>
      <c r="E38" s="42"/>
      <c r="F38" s="43"/>
      <c r="G38" s="44">
        <f t="shared" si="1"/>
        <v>30</v>
      </c>
      <c r="H38" s="45"/>
      <c r="I38" s="52">
        <f>IF(AND(F38&lt;&gt;"",H38&lt;&gt;""),((FStart-F38)+(H38-FSlut)+(Lunch-G38)/1440+E38/1440)*1440,IF(AND(F38="",H38="",E38&lt;&gt;""),E38,0))</f>
        <v>0</v>
      </c>
      <c r="J38" s="47">
        <f t="shared" si="5"/>
        <v>269.99999999999989</v>
      </c>
      <c r="K38" s="48">
        <f t="shared" si="3"/>
        <v>4</v>
      </c>
      <c r="L38" s="49">
        <f t="shared" si="4"/>
        <v>29.999999999999886</v>
      </c>
      <c r="M38" s="29"/>
    </row>
    <row r="39" spans="1:13" x14ac:dyDescent="0.2">
      <c r="A39" s="94"/>
      <c r="B39" s="83"/>
      <c r="C39" s="83"/>
      <c r="D39" s="84"/>
      <c r="E39" s="5"/>
      <c r="F39" s="5"/>
      <c r="G39" s="5"/>
      <c r="H39" s="5"/>
      <c r="I39" s="95" t="s">
        <v>11</v>
      </c>
      <c r="J39" s="50">
        <f>J38</f>
        <v>269.99999999999989</v>
      </c>
      <c r="K39" s="51">
        <f>TRUNC(J38/60,0)</f>
        <v>4</v>
      </c>
      <c r="L39" s="16">
        <f>MOD(ABS(J38),60)</f>
        <v>29.999999999999886</v>
      </c>
    </row>
    <row r="40" spans="1:13" x14ac:dyDescent="0.2">
      <c r="C40" s="2"/>
    </row>
  </sheetData>
  <sheetProtection sheet="1" objects="1" scenarios="1"/>
  <phoneticPr fontId="1" type="noConversion"/>
  <conditionalFormatting sqref="C8:C38">
    <cfRule type="containsText" dxfId="2" priority="1" operator="containsText" text="söndag">
      <formula>NOT(ISERROR(SEARCH("söndag",C8)))</formula>
    </cfRule>
    <cfRule type="containsText" dxfId="1" priority="2" operator="containsText" text="lördag">
      <formula>NOT(ISERROR(SEARCH("lördag",C8)))</formula>
    </cfRule>
  </conditionalFormatting>
  <conditionalFormatting sqref="D8:D38">
    <cfRule type="cellIs" dxfId="0"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showGridLines="0" tabSelected="1"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6" width="0" style="1" hidden="1" customWidth="1"/>
    <col min="17" max="16384" width="9.1640625" style="1" hidden="1"/>
  </cols>
  <sheetData>
    <row r="1" spans="1:14" ht="10.15" customHeight="1" x14ac:dyDescent="0.2">
      <c r="I1" s="3"/>
    </row>
    <row r="2" spans="1:14" x14ac:dyDescent="0.2">
      <c r="D2" s="4" t="s">
        <v>0</v>
      </c>
      <c r="E2" s="5"/>
      <c r="F2" s="5"/>
      <c r="G2" s="5"/>
      <c r="H2" s="6"/>
      <c r="I2" s="4" t="s">
        <v>17</v>
      </c>
      <c r="J2" s="4" t="s">
        <v>16</v>
      </c>
      <c r="K2" s="4" t="s">
        <v>15</v>
      </c>
      <c r="L2" s="6"/>
    </row>
    <row r="3" spans="1:14" s="58" customFormat="1" ht="16.899999999999999" customHeight="1" x14ac:dyDescent="0.15">
      <c r="B3" s="59"/>
      <c r="D3" s="60"/>
      <c r="E3" s="69" t="s">
        <v>0</v>
      </c>
      <c r="F3" s="70"/>
      <c r="G3" s="70"/>
      <c r="H3" s="63"/>
      <c r="I3" s="64">
        <v>1</v>
      </c>
      <c r="J3" s="65" t="s">
        <v>1</v>
      </c>
      <c r="K3" s="71">
        <v>26</v>
      </c>
      <c r="L3" s="67">
        <v>1</v>
      </c>
    </row>
    <row r="4" spans="1:14" ht="12.75" customHeight="1" x14ac:dyDescent="0.2">
      <c r="D4" s="7"/>
      <c r="E4" s="8" t="s">
        <v>2</v>
      </c>
      <c r="F4" s="8" t="s">
        <v>3</v>
      </c>
      <c r="G4" s="8" t="s">
        <v>4</v>
      </c>
      <c r="H4" s="8" t="s">
        <v>5</v>
      </c>
      <c r="I4" s="9"/>
      <c r="J4" s="10" t="s">
        <v>14</v>
      </c>
      <c r="K4" s="9"/>
    </row>
    <row r="5" spans="1:14" x14ac:dyDescent="0.2">
      <c r="E5" s="11">
        <f>H5-F5-G5/1440</f>
        <v>0.32291666666666674</v>
      </c>
      <c r="F5" s="12">
        <v>0.33333333333333331</v>
      </c>
      <c r="G5" s="13">
        <v>30</v>
      </c>
      <c r="H5" s="12">
        <v>0.67708333333333337</v>
      </c>
      <c r="I5" s="76">
        <f>(FSlut*1440)-(FStart*1440)-Lunch</f>
        <v>465</v>
      </c>
      <c r="J5" s="68">
        <v>60</v>
      </c>
      <c r="K5" s="15">
        <f>TRUNC(J5/60,0)</f>
        <v>1</v>
      </c>
      <c r="L5" s="16">
        <f>MOD(ABS(J5),60)</f>
        <v>0</v>
      </c>
      <c r="N5" s="75"/>
    </row>
    <row r="6" spans="1:14" ht="6.6" customHeight="1" x14ac:dyDescent="0.2"/>
    <row r="7" spans="1:14" x14ac:dyDescent="0.2">
      <c r="A7" s="7" t="s">
        <v>12</v>
      </c>
      <c r="B7" s="17" t="s">
        <v>13</v>
      </c>
      <c r="C7" s="7" t="s">
        <v>31</v>
      </c>
      <c r="D7" s="7" t="s">
        <v>7</v>
      </c>
      <c r="E7" s="18" t="s">
        <v>8</v>
      </c>
      <c r="F7" s="18" t="s">
        <v>3</v>
      </c>
      <c r="G7" s="18" t="s">
        <v>4</v>
      </c>
      <c r="H7" s="18" t="s">
        <v>5</v>
      </c>
      <c r="I7" s="8" t="s">
        <v>9</v>
      </c>
      <c r="J7" s="7" t="s">
        <v>10</v>
      </c>
      <c r="K7" s="10"/>
    </row>
    <row r="8" spans="1:14" ht="12.75" x14ac:dyDescent="0.2">
      <c r="A8" s="19">
        <f>$I$5+I8</f>
        <v>465</v>
      </c>
      <c r="B8" s="20">
        <f t="shared" ref="B8:B38" si="0">A8/60</f>
        <v>7.75</v>
      </c>
      <c r="C8" s="99" t="str">
        <f>TEXT(D8, "dddd")</f>
        <v>torsdag</v>
      </c>
      <c r="D8" s="78">
        <v>46023</v>
      </c>
      <c r="E8" s="21"/>
      <c r="F8" s="22"/>
      <c r="G8" s="23">
        <f t="shared" ref="G8:G38" si="1">Lunch</f>
        <v>30</v>
      </c>
      <c r="H8" s="24"/>
      <c r="I8" s="25">
        <f t="shared" ref="I8:I38" si="2">IF(AND(F8&lt;&gt;"",H8&lt;&gt;""),((FStart-F8)+(H8-FSlut)+(Lunch-G8)/1440+E8/1440)*1440,IF(AND(F8="",H8="",E8&lt;&gt;""),E8,0))</f>
        <v>0</v>
      </c>
      <c r="J8" s="26">
        <f>Ingående+I8</f>
        <v>60</v>
      </c>
      <c r="K8" s="27">
        <f t="shared" ref="K8:K39" si="3">TRUNC(J8/60,0)</f>
        <v>1</v>
      </c>
      <c r="L8" s="28">
        <f t="shared" ref="L8:L39" si="4">MOD(ABS(J8),60)</f>
        <v>0</v>
      </c>
      <c r="M8" s="29"/>
    </row>
    <row r="9" spans="1:14" ht="12.75" x14ac:dyDescent="0.2">
      <c r="A9" s="30">
        <f>$I$5+I9</f>
        <v>430</v>
      </c>
      <c r="B9" s="31">
        <f t="shared" si="0"/>
        <v>7.166666666666667</v>
      </c>
      <c r="C9" s="85" t="str">
        <f>TEXT(D9, "dddd")</f>
        <v>fredag</v>
      </c>
      <c r="D9" s="79">
        <v>46024</v>
      </c>
      <c r="E9" s="32">
        <v>-30</v>
      </c>
      <c r="F9" s="33">
        <v>0.35416666666666669</v>
      </c>
      <c r="G9" s="34">
        <f t="shared" si="1"/>
        <v>30</v>
      </c>
      <c r="H9" s="35">
        <v>0.69444444444444453</v>
      </c>
      <c r="I9" s="36">
        <f>IF(AND(F9&lt;&gt;"",H9&lt;&gt;""),((FStart-F9)+(H9-FSlut)+(Lunch-G9)/1440+E9/1440)*1440,IF(AND(F9="",H9="",E9&lt;&gt;""),E9,0))</f>
        <v>-34.999999999999979</v>
      </c>
      <c r="J9" s="37">
        <f t="shared" ref="J9:J38" si="5">J8+I9</f>
        <v>25.000000000000021</v>
      </c>
      <c r="K9" s="38">
        <f t="shared" si="3"/>
        <v>0</v>
      </c>
      <c r="L9" s="39">
        <f t="shared" si="4"/>
        <v>25.000000000000021</v>
      </c>
      <c r="M9" s="29" t="s">
        <v>24</v>
      </c>
    </row>
    <row r="10" spans="1:14" ht="12.75" x14ac:dyDescent="0.2">
      <c r="A10" s="30">
        <f t="shared" ref="A10:A38" si="6">$I$5+I10</f>
        <v>574.99999999999989</v>
      </c>
      <c r="B10" s="31">
        <f t="shared" si="0"/>
        <v>9.5833333333333321</v>
      </c>
      <c r="C10" s="85" t="str">
        <f t="shared" ref="C10:C38" si="7">TEXT(D10, "dddd")</f>
        <v>lördag</v>
      </c>
      <c r="D10" s="79">
        <v>46025</v>
      </c>
      <c r="E10" s="32">
        <v>245</v>
      </c>
      <c r="F10" s="33">
        <v>0.29166666666666669</v>
      </c>
      <c r="G10" s="34">
        <f t="shared" si="1"/>
        <v>30</v>
      </c>
      <c r="H10" s="35">
        <v>0.54166666666666663</v>
      </c>
      <c r="I10" s="36">
        <f t="shared" si="2"/>
        <v>109.99999999999984</v>
      </c>
      <c r="J10" s="37">
        <f t="shared" si="5"/>
        <v>134.99999999999986</v>
      </c>
      <c r="K10" s="38">
        <f t="shared" si="3"/>
        <v>2</v>
      </c>
      <c r="L10" s="39">
        <f t="shared" si="4"/>
        <v>14.999999999999858</v>
      </c>
      <c r="M10" s="29" t="s">
        <v>33</v>
      </c>
    </row>
    <row r="11" spans="1:14" ht="12.75" x14ac:dyDescent="0.2">
      <c r="A11" s="30">
        <f t="shared" si="6"/>
        <v>465</v>
      </c>
      <c r="B11" s="31">
        <f t="shared" si="0"/>
        <v>7.75</v>
      </c>
      <c r="C11" s="85" t="str">
        <f t="shared" si="7"/>
        <v>söndag</v>
      </c>
      <c r="D11" s="79">
        <v>46026</v>
      </c>
      <c r="E11" s="32"/>
      <c r="F11" s="33"/>
      <c r="G11" s="34">
        <f t="shared" si="1"/>
        <v>30</v>
      </c>
      <c r="H11" s="35"/>
      <c r="I11" s="36">
        <f t="shared" si="2"/>
        <v>0</v>
      </c>
      <c r="J11" s="37">
        <f t="shared" si="5"/>
        <v>134.99999999999986</v>
      </c>
      <c r="K11" s="38">
        <f t="shared" si="3"/>
        <v>2</v>
      </c>
      <c r="L11" s="39">
        <f t="shared" si="4"/>
        <v>14.999999999999858</v>
      </c>
      <c r="M11" s="29"/>
    </row>
    <row r="12" spans="1:14" ht="12.75" x14ac:dyDescent="0.2">
      <c r="A12" s="30">
        <f t="shared" si="6"/>
        <v>465</v>
      </c>
      <c r="B12" s="31">
        <f t="shared" si="0"/>
        <v>7.75</v>
      </c>
      <c r="C12" s="85" t="str">
        <f t="shared" si="7"/>
        <v>måndag</v>
      </c>
      <c r="D12" s="79">
        <v>46027</v>
      </c>
      <c r="E12" s="32"/>
      <c r="F12" s="33"/>
      <c r="G12" s="34">
        <f t="shared" si="1"/>
        <v>30</v>
      </c>
      <c r="H12" s="35"/>
      <c r="I12" s="36">
        <f t="shared" si="2"/>
        <v>0</v>
      </c>
      <c r="J12" s="37">
        <f t="shared" si="5"/>
        <v>134.99999999999986</v>
      </c>
      <c r="K12" s="38">
        <f t="shared" si="3"/>
        <v>2</v>
      </c>
      <c r="L12" s="39">
        <f t="shared" si="4"/>
        <v>14.999999999999858</v>
      </c>
      <c r="M12" s="29"/>
    </row>
    <row r="13" spans="1:14" ht="12.75" x14ac:dyDescent="0.2">
      <c r="A13" s="30">
        <f t="shared" si="6"/>
        <v>465</v>
      </c>
      <c r="B13" s="31">
        <f t="shared" si="0"/>
        <v>7.75</v>
      </c>
      <c r="C13" s="100" t="str">
        <f t="shared" si="7"/>
        <v>tisdag</v>
      </c>
      <c r="D13" s="79">
        <v>46028</v>
      </c>
      <c r="E13" s="32"/>
      <c r="F13" s="33"/>
      <c r="G13" s="34">
        <f t="shared" si="1"/>
        <v>30</v>
      </c>
      <c r="H13" s="35"/>
      <c r="I13" s="36">
        <f t="shared" si="2"/>
        <v>0</v>
      </c>
      <c r="J13" s="37">
        <f t="shared" si="5"/>
        <v>134.99999999999986</v>
      </c>
      <c r="K13" s="38">
        <f t="shared" si="3"/>
        <v>2</v>
      </c>
      <c r="L13" s="39">
        <f t="shared" si="4"/>
        <v>14.999999999999858</v>
      </c>
      <c r="M13" s="29"/>
    </row>
    <row r="14" spans="1:14" ht="12.75" x14ac:dyDescent="0.2">
      <c r="A14" s="30">
        <f t="shared" si="6"/>
        <v>600</v>
      </c>
      <c r="B14" s="31">
        <f t="shared" si="0"/>
        <v>10</v>
      </c>
      <c r="C14" s="85" t="str">
        <f t="shared" si="7"/>
        <v>onsdag</v>
      </c>
      <c r="D14" s="79">
        <v>46029</v>
      </c>
      <c r="E14" s="32"/>
      <c r="F14" s="33">
        <v>0.33333333333333331</v>
      </c>
      <c r="G14" s="34">
        <f t="shared" si="1"/>
        <v>30</v>
      </c>
      <c r="H14" s="35">
        <v>0.77083333333333337</v>
      </c>
      <c r="I14" s="36">
        <f t="shared" si="2"/>
        <v>135</v>
      </c>
      <c r="J14" s="37">
        <f t="shared" si="5"/>
        <v>269.99999999999989</v>
      </c>
      <c r="K14" s="38">
        <f t="shared" si="3"/>
        <v>4</v>
      </c>
      <c r="L14" s="39">
        <f t="shared" si="4"/>
        <v>29.999999999999886</v>
      </c>
      <c r="M14" s="29"/>
    </row>
    <row r="15" spans="1:14" ht="12.75" x14ac:dyDescent="0.2">
      <c r="A15" s="30">
        <f t="shared" si="6"/>
        <v>465</v>
      </c>
      <c r="B15" s="31">
        <f t="shared" si="0"/>
        <v>7.75</v>
      </c>
      <c r="C15" s="85" t="str">
        <f t="shared" si="7"/>
        <v>torsdag</v>
      </c>
      <c r="D15" s="79">
        <v>46030</v>
      </c>
      <c r="E15" s="32"/>
      <c r="F15" s="33"/>
      <c r="G15" s="34">
        <f t="shared" si="1"/>
        <v>30</v>
      </c>
      <c r="H15" s="35"/>
      <c r="I15" s="36">
        <f t="shared" si="2"/>
        <v>0</v>
      </c>
      <c r="J15" s="37">
        <f t="shared" si="5"/>
        <v>269.99999999999989</v>
      </c>
      <c r="K15" s="38">
        <f t="shared" si="3"/>
        <v>4</v>
      </c>
      <c r="L15" s="39">
        <f t="shared" si="4"/>
        <v>29.999999999999886</v>
      </c>
      <c r="M15" s="29"/>
    </row>
    <row r="16" spans="1:14" ht="12.75" x14ac:dyDescent="0.2">
      <c r="A16" s="30">
        <f t="shared" si="6"/>
        <v>465</v>
      </c>
      <c r="B16" s="31">
        <f t="shared" si="0"/>
        <v>7.75</v>
      </c>
      <c r="C16" s="85" t="str">
        <f t="shared" si="7"/>
        <v>fredag</v>
      </c>
      <c r="D16" s="79">
        <v>46031</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465</v>
      </c>
      <c r="B17" s="31">
        <f t="shared" si="0"/>
        <v>7.75</v>
      </c>
      <c r="C17" s="85" t="str">
        <f t="shared" si="7"/>
        <v>lördag</v>
      </c>
      <c r="D17" s="79">
        <v>46032</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465</v>
      </c>
      <c r="B18" s="31">
        <f t="shared" si="0"/>
        <v>7.75</v>
      </c>
      <c r="C18" s="85" t="str">
        <f t="shared" si="7"/>
        <v>söndag</v>
      </c>
      <c r="D18" s="79">
        <v>46033</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465</v>
      </c>
      <c r="B19" s="31">
        <f t="shared" si="0"/>
        <v>7.75</v>
      </c>
      <c r="C19" s="85" t="str">
        <f t="shared" si="7"/>
        <v>måndag</v>
      </c>
      <c r="D19" s="79">
        <v>46034</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465</v>
      </c>
      <c r="B20" s="31">
        <f t="shared" si="0"/>
        <v>7.75</v>
      </c>
      <c r="C20" s="85" t="str">
        <f t="shared" si="7"/>
        <v>tisdag</v>
      </c>
      <c r="D20" s="79">
        <v>46035</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465</v>
      </c>
      <c r="B21" s="31">
        <f t="shared" si="0"/>
        <v>7.75</v>
      </c>
      <c r="C21" s="85" t="str">
        <f t="shared" si="7"/>
        <v>onsdag</v>
      </c>
      <c r="D21" s="79">
        <v>46036</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465</v>
      </c>
      <c r="B22" s="31">
        <f t="shared" si="0"/>
        <v>7.75</v>
      </c>
      <c r="C22" s="85" t="str">
        <f t="shared" si="7"/>
        <v>torsdag</v>
      </c>
      <c r="D22" s="79">
        <v>46037</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465</v>
      </c>
      <c r="B23" s="31">
        <f t="shared" si="0"/>
        <v>7.75</v>
      </c>
      <c r="C23" s="85" t="str">
        <f t="shared" si="7"/>
        <v>fredag</v>
      </c>
      <c r="D23" s="79">
        <v>46038</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465</v>
      </c>
      <c r="B24" s="31">
        <f t="shared" si="0"/>
        <v>7.75</v>
      </c>
      <c r="C24" s="85" t="str">
        <f t="shared" si="7"/>
        <v>lördag</v>
      </c>
      <c r="D24" s="79">
        <v>46039</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465</v>
      </c>
      <c r="B25" s="31">
        <f t="shared" si="0"/>
        <v>7.75</v>
      </c>
      <c r="C25" s="85" t="str">
        <f t="shared" si="7"/>
        <v>söndag</v>
      </c>
      <c r="D25" s="79">
        <v>46040</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465</v>
      </c>
      <c r="B26" s="31">
        <f t="shared" si="0"/>
        <v>7.75</v>
      </c>
      <c r="C26" s="85" t="str">
        <f t="shared" si="7"/>
        <v>måndag</v>
      </c>
      <c r="D26" s="79">
        <v>46041</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465</v>
      </c>
      <c r="B27" s="31">
        <f t="shared" si="0"/>
        <v>7.75</v>
      </c>
      <c r="C27" s="85" t="str">
        <f t="shared" si="7"/>
        <v>tisdag</v>
      </c>
      <c r="D27" s="79">
        <v>46042</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465</v>
      </c>
      <c r="B28" s="31">
        <f t="shared" si="0"/>
        <v>7.75</v>
      </c>
      <c r="C28" s="85" t="str">
        <f t="shared" si="7"/>
        <v>onsdag</v>
      </c>
      <c r="D28" s="79">
        <v>46043</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465</v>
      </c>
      <c r="B29" s="31">
        <f t="shared" si="0"/>
        <v>7.75</v>
      </c>
      <c r="C29" s="85" t="str">
        <f t="shared" si="7"/>
        <v>torsdag</v>
      </c>
      <c r="D29" s="79">
        <v>46044</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465</v>
      </c>
      <c r="B30" s="31">
        <f t="shared" si="0"/>
        <v>7.75</v>
      </c>
      <c r="C30" s="85" t="str">
        <f t="shared" si="7"/>
        <v>fredag</v>
      </c>
      <c r="D30" s="79">
        <v>46045</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465</v>
      </c>
      <c r="B31" s="31">
        <f t="shared" si="0"/>
        <v>7.75</v>
      </c>
      <c r="C31" s="85" t="str">
        <f t="shared" si="7"/>
        <v>lördag</v>
      </c>
      <c r="D31" s="79">
        <v>46046</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465</v>
      </c>
      <c r="B32" s="31">
        <f t="shared" si="0"/>
        <v>7.75</v>
      </c>
      <c r="C32" s="85" t="str">
        <f t="shared" si="7"/>
        <v>söndag</v>
      </c>
      <c r="D32" s="79">
        <v>46047</v>
      </c>
      <c r="E32" s="32"/>
      <c r="F32" s="33"/>
      <c r="G32" s="34">
        <f t="shared" si="1"/>
        <v>30</v>
      </c>
      <c r="H32" s="35"/>
      <c r="I32" s="36">
        <f t="shared" si="2"/>
        <v>0</v>
      </c>
      <c r="J32" s="37">
        <f t="shared" si="5"/>
        <v>269.99999999999989</v>
      </c>
      <c r="K32" s="38">
        <f t="shared" si="3"/>
        <v>4</v>
      </c>
      <c r="L32" s="39">
        <f t="shared" si="4"/>
        <v>29.999999999999886</v>
      </c>
      <c r="M32" s="29"/>
    </row>
    <row r="33" spans="1:13" ht="12.75" x14ac:dyDescent="0.2">
      <c r="A33" s="30">
        <f t="shared" si="6"/>
        <v>465</v>
      </c>
      <c r="B33" s="31">
        <f t="shared" si="0"/>
        <v>7.75</v>
      </c>
      <c r="C33" s="85" t="str">
        <f t="shared" si="7"/>
        <v>måndag</v>
      </c>
      <c r="D33" s="79">
        <v>46048</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465</v>
      </c>
      <c r="B34" s="31">
        <f t="shared" si="0"/>
        <v>7.75</v>
      </c>
      <c r="C34" s="85" t="str">
        <f t="shared" si="7"/>
        <v>tisdag</v>
      </c>
      <c r="D34" s="79">
        <v>46049</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465</v>
      </c>
      <c r="B35" s="31">
        <f t="shared" si="0"/>
        <v>7.75</v>
      </c>
      <c r="C35" s="85" t="str">
        <f t="shared" si="7"/>
        <v>onsdag</v>
      </c>
      <c r="D35" s="79">
        <v>46050</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465</v>
      </c>
      <c r="B36" s="31">
        <f t="shared" si="0"/>
        <v>7.75</v>
      </c>
      <c r="C36" s="85" t="str">
        <f t="shared" si="7"/>
        <v>torsdag</v>
      </c>
      <c r="D36" s="79">
        <v>46051</v>
      </c>
      <c r="E36" s="32"/>
      <c r="F36" s="33"/>
      <c r="G36" s="34">
        <f t="shared" si="1"/>
        <v>30</v>
      </c>
      <c r="H36" s="35"/>
      <c r="I36" s="36">
        <f t="shared" si="2"/>
        <v>0</v>
      </c>
      <c r="J36" s="37">
        <f t="shared" si="5"/>
        <v>269.99999999999989</v>
      </c>
      <c r="K36" s="38">
        <f t="shared" si="3"/>
        <v>4</v>
      </c>
      <c r="L36" s="39">
        <f t="shared" si="4"/>
        <v>29.999999999999886</v>
      </c>
      <c r="M36" s="29"/>
    </row>
    <row r="37" spans="1:13" ht="12.75" x14ac:dyDescent="0.2">
      <c r="A37" s="30">
        <f t="shared" si="6"/>
        <v>465</v>
      </c>
      <c r="B37" s="31">
        <f t="shared" si="0"/>
        <v>7.75</v>
      </c>
      <c r="C37" s="85" t="str">
        <f t="shared" si="7"/>
        <v>fredag</v>
      </c>
      <c r="D37" s="79">
        <v>46052</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40">
        <f t="shared" si="6"/>
        <v>465</v>
      </c>
      <c r="B38" s="41">
        <f t="shared" si="0"/>
        <v>7.75</v>
      </c>
      <c r="C38" s="85" t="str">
        <f t="shared" si="7"/>
        <v>lördag</v>
      </c>
      <c r="D38" s="82">
        <v>46053</v>
      </c>
      <c r="E38" s="42"/>
      <c r="F38" s="43"/>
      <c r="G38" s="44">
        <f t="shared" si="1"/>
        <v>30</v>
      </c>
      <c r="H38" s="45"/>
      <c r="I38" s="46">
        <f t="shared" si="2"/>
        <v>0</v>
      </c>
      <c r="J38" s="47">
        <f t="shared" si="5"/>
        <v>269.99999999999989</v>
      </c>
      <c r="K38" s="48">
        <f t="shared" si="3"/>
        <v>4</v>
      </c>
      <c r="L38" s="49">
        <f t="shared" si="4"/>
        <v>29.999999999999886</v>
      </c>
      <c r="M38" s="29"/>
    </row>
    <row r="39" spans="1:13" x14ac:dyDescent="0.2">
      <c r="A39" s="94"/>
      <c r="B39" s="83"/>
      <c r="C39" s="83"/>
      <c r="D39" s="84"/>
      <c r="E39" s="5"/>
      <c r="F39" s="5"/>
      <c r="G39" s="5"/>
      <c r="H39" s="5"/>
      <c r="I39" s="95" t="s">
        <v>11</v>
      </c>
      <c r="J39" s="50">
        <f>J38</f>
        <v>269.99999999999989</v>
      </c>
      <c r="K39" s="51">
        <f t="shared" si="3"/>
        <v>4</v>
      </c>
      <c r="L39" s="16">
        <f t="shared" si="4"/>
        <v>29.999999999999886</v>
      </c>
    </row>
    <row r="40" spans="1:13" x14ac:dyDescent="0.2">
      <c r="C40" s="2"/>
    </row>
  </sheetData>
  <sheetProtection sheet="1" objects="1" scenarios="1"/>
  <phoneticPr fontId="1" type="noConversion"/>
  <conditionalFormatting sqref="C8:C38">
    <cfRule type="containsText" dxfId="35" priority="2" operator="containsText" text="söndag">
      <formula>NOT(ISERROR(SEARCH("söndag",C8)))</formula>
    </cfRule>
    <cfRule type="containsText" dxfId="34" priority="3" operator="containsText" text="lördag">
      <formula>NOT(ISERROR(SEARCH("lördag",C8)))</formula>
    </cfRule>
  </conditionalFormatting>
  <conditionalFormatting sqref="D8:D38">
    <cfRule type="cellIs" dxfId="33" priority="4"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showGridLines="0" zoomScale="130" zoomScaleNormal="130" workbookViewId="0">
      <pane ySplit="7" topLeftCell="A8" activePane="bottomLeft" state="frozenSplit"/>
      <selection activeCell="D8" sqref="D8"/>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2</v>
      </c>
    </row>
    <row r="4" spans="1:13" ht="12.75" customHeight="1" x14ac:dyDescent="0.2">
      <c r="D4" s="7"/>
      <c r="E4" s="8" t="s">
        <v>2</v>
      </c>
      <c r="F4" s="8" t="s">
        <v>3</v>
      </c>
      <c r="G4" s="8" t="s">
        <v>4</v>
      </c>
      <c r="H4" s="8" t="s">
        <v>5</v>
      </c>
      <c r="I4" s="9"/>
      <c r="J4" s="10" t="s">
        <v>6</v>
      </c>
      <c r="K4" s="9"/>
    </row>
    <row r="5" spans="1:13" x14ac:dyDescent="0.2">
      <c r="E5" s="11">
        <f>H5-F5-G5/1440</f>
        <v>0.32291666666666674</v>
      </c>
      <c r="F5" s="12">
        <v>0.33333333333333331</v>
      </c>
      <c r="G5" s="13">
        <v>30</v>
      </c>
      <c r="H5" s="12">
        <v>0.67708333333333337</v>
      </c>
      <c r="I5" s="76">
        <f>(FSlut*1440)-(FStart*1440)-Lunch</f>
        <v>465</v>
      </c>
      <c r="J5" s="14">
        <f>Januari!J39</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30">
        <f>$I$5+I8</f>
        <v>465</v>
      </c>
      <c r="B8" s="20">
        <f t="shared" ref="B8:B35" si="0">A8/60</f>
        <v>7.75</v>
      </c>
      <c r="C8" s="98" t="str">
        <f>TEXT(D8, "dddd")</f>
        <v>söndag</v>
      </c>
      <c r="D8" s="78">
        <v>46054</v>
      </c>
      <c r="E8" s="21"/>
      <c r="F8" s="22"/>
      <c r="G8" s="23">
        <f t="shared" ref="G8:G35" si="1">Lunch</f>
        <v>30</v>
      </c>
      <c r="H8" s="24"/>
      <c r="I8" s="25">
        <f t="shared" ref="I8:I35" si="2">IF(AND(F8&lt;&gt;"",H8&lt;&gt;""),((FStart-F8)+(H8-FSlut)+(Lunch-G8)/1440+E8/1440)*1440,IF(AND(F8="",H8="",E8&lt;&gt;""),E8,0))</f>
        <v>0</v>
      </c>
      <c r="J8" s="26">
        <f>Ingående+I8</f>
        <v>269.99999999999989</v>
      </c>
      <c r="K8" s="27">
        <f t="shared" ref="K8:K34" si="3">TRUNC(J8/60,0)</f>
        <v>4</v>
      </c>
      <c r="L8" s="28">
        <f t="shared" ref="L8:L34" si="4">MOD(ABS(J8),60)</f>
        <v>29.999999999999886</v>
      </c>
      <c r="M8" s="29"/>
    </row>
    <row r="9" spans="1:13" ht="12.75" x14ac:dyDescent="0.2">
      <c r="A9" s="30">
        <f>$I$5+I9</f>
        <v>465</v>
      </c>
      <c r="B9" s="31">
        <f t="shared" si="0"/>
        <v>7.75</v>
      </c>
      <c r="C9" s="85" t="str">
        <f>TEXT(D9, "dddd")</f>
        <v>måndag</v>
      </c>
      <c r="D9" s="79">
        <v>46055</v>
      </c>
      <c r="E9" s="32"/>
      <c r="F9" s="33"/>
      <c r="G9" s="34">
        <f t="shared" si="1"/>
        <v>30</v>
      </c>
      <c r="H9" s="35"/>
      <c r="I9" s="36">
        <f t="shared" si="2"/>
        <v>0</v>
      </c>
      <c r="J9" s="37">
        <f t="shared" ref="J9:J33" si="5">J8+I9</f>
        <v>269.99999999999989</v>
      </c>
      <c r="K9" s="38">
        <f t="shared" si="3"/>
        <v>4</v>
      </c>
      <c r="L9" s="39">
        <f t="shared" si="4"/>
        <v>29.999999999999886</v>
      </c>
      <c r="M9" s="29"/>
    </row>
    <row r="10" spans="1:13" ht="12.75" x14ac:dyDescent="0.2">
      <c r="A10" s="30">
        <f>$I$5+I10</f>
        <v>465</v>
      </c>
      <c r="B10" s="31">
        <f t="shared" si="0"/>
        <v>7.75</v>
      </c>
      <c r="C10" s="85" t="str">
        <f t="shared" ref="C10:C35" si="6">TEXT(D10, "dddd")</f>
        <v>tisdag</v>
      </c>
      <c r="D10" s="79">
        <v>46056</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$I$5+I11</f>
        <v>465</v>
      </c>
      <c r="B11" s="31">
        <f t="shared" si="0"/>
        <v>7.75</v>
      </c>
      <c r="C11" s="85" t="str">
        <f t="shared" si="6"/>
        <v>onsdag</v>
      </c>
      <c r="D11" s="79">
        <v>46057</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$I$5+I12</f>
        <v>465</v>
      </c>
      <c r="B12" s="31">
        <f t="shared" si="0"/>
        <v>7.75</v>
      </c>
      <c r="C12" s="85" t="str">
        <f t="shared" si="6"/>
        <v>torsdag</v>
      </c>
      <c r="D12" s="79">
        <v>46058</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ref="A13:A35" si="7">$I$5+I13</f>
        <v>465</v>
      </c>
      <c r="B13" s="31">
        <f t="shared" si="0"/>
        <v>7.75</v>
      </c>
      <c r="C13" s="85" t="str">
        <f t="shared" si="6"/>
        <v>fredag</v>
      </c>
      <c r="D13" s="79">
        <v>46059</v>
      </c>
      <c r="E13" s="32"/>
      <c r="F13" s="33"/>
      <c r="G13" s="34">
        <f t="shared" si="1"/>
        <v>30</v>
      </c>
      <c r="H13" s="35"/>
      <c r="I13" s="36">
        <f>IF(AND(F13&lt;&gt;"",H13&lt;&gt;""),((FStart-F13)+(H13-FSlut)+(Lunch-G13)/1440+E13/1440)*1440,IF(AND(F13="",H13="",E13&lt;&gt;""),E13,0))</f>
        <v>0</v>
      </c>
      <c r="J13" s="37">
        <f t="shared" si="5"/>
        <v>269.99999999999989</v>
      </c>
      <c r="K13" s="38">
        <f t="shared" si="3"/>
        <v>4</v>
      </c>
      <c r="L13" s="39">
        <f t="shared" si="4"/>
        <v>29.999999999999886</v>
      </c>
      <c r="M13" s="29"/>
    </row>
    <row r="14" spans="1:13" ht="12.75" x14ac:dyDescent="0.2">
      <c r="A14" s="30">
        <f t="shared" si="7"/>
        <v>465</v>
      </c>
      <c r="B14" s="31">
        <f t="shared" si="0"/>
        <v>7.75</v>
      </c>
      <c r="C14" s="85" t="str">
        <f t="shared" si="6"/>
        <v>lördag</v>
      </c>
      <c r="D14" s="79">
        <v>46060</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7"/>
        <v>465</v>
      </c>
      <c r="B15" s="31">
        <f t="shared" si="0"/>
        <v>7.75</v>
      </c>
      <c r="C15" s="85" t="str">
        <f t="shared" si="6"/>
        <v>söndag</v>
      </c>
      <c r="D15" s="79">
        <v>46061</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7"/>
        <v>465</v>
      </c>
      <c r="B16" s="31">
        <f t="shared" si="0"/>
        <v>7.75</v>
      </c>
      <c r="C16" s="85" t="str">
        <f t="shared" si="6"/>
        <v>måndag</v>
      </c>
      <c r="D16" s="79">
        <v>46062</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7"/>
        <v>465</v>
      </c>
      <c r="B17" s="31">
        <f t="shared" si="0"/>
        <v>7.75</v>
      </c>
      <c r="C17" s="85" t="str">
        <f t="shared" si="6"/>
        <v>tisdag</v>
      </c>
      <c r="D17" s="79">
        <v>46063</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7"/>
        <v>465</v>
      </c>
      <c r="B18" s="31">
        <f t="shared" si="0"/>
        <v>7.75</v>
      </c>
      <c r="C18" s="85" t="str">
        <f t="shared" si="6"/>
        <v>onsdag</v>
      </c>
      <c r="D18" s="79">
        <v>46064</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7"/>
        <v>465</v>
      </c>
      <c r="B19" s="31">
        <f t="shared" si="0"/>
        <v>7.75</v>
      </c>
      <c r="C19" s="85" t="str">
        <f t="shared" si="6"/>
        <v>torsdag</v>
      </c>
      <c r="D19" s="79">
        <v>46065</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7"/>
        <v>465</v>
      </c>
      <c r="B20" s="31">
        <f t="shared" si="0"/>
        <v>7.75</v>
      </c>
      <c r="C20" s="85" t="str">
        <f t="shared" si="6"/>
        <v>fredag</v>
      </c>
      <c r="D20" s="79">
        <v>46066</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7"/>
        <v>465</v>
      </c>
      <c r="B21" s="31">
        <f t="shared" si="0"/>
        <v>7.75</v>
      </c>
      <c r="C21" s="85" t="str">
        <f t="shared" si="6"/>
        <v>lördag</v>
      </c>
      <c r="D21" s="79">
        <v>46067</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7"/>
        <v>465</v>
      </c>
      <c r="B22" s="31">
        <f t="shared" si="0"/>
        <v>7.75</v>
      </c>
      <c r="C22" s="85" t="str">
        <f t="shared" si="6"/>
        <v>söndag</v>
      </c>
      <c r="D22" s="79">
        <v>46068</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7"/>
        <v>465</v>
      </c>
      <c r="B23" s="31">
        <f t="shared" si="0"/>
        <v>7.75</v>
      </c>
      <c r="C23" s="85" t="str">
        <f t="shared" si="6"/>
        <v>måndag</v>
      </c>
      <c r="D23" s="79">
        <v>46069</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7"/>
        <v>465</v>
      </c>
      <c r="B24" s="31">
        <f t="shared" si="0"/>
        <v>7.75</v>
      </c>
      <c r="C24" s="85" t="str">
        <f t="shared" si="6"/>
        <v>tisdag</v>
      </c>
      <c r="D24" s="79">
        <v>46070</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7"/>
        <v>465</v>
      </c>
      <c r="B25" s="31">
        <f t="shared" si="0"/>
        <v>7.75</v>
      </c>
      <c r="C25" s="85" t="str">
        <f t="shared" si="6"/>
        <v>onsdag</v>
      </c>
      <c r="D25" s="79">
        <v>46071</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7"/>
        <v>465</v>
      </c>
      <c r="B26" s="31">
        <f t="shared" si="0"/>
        <v>7.75</v>
      </c>
      <c r="C26" s="85" t="str">
        <f t="shared" si="6"/>
        <v>torsdag</v>
      </c>
      <c r="D26" s="79">
        <v>46072</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7"/>
        <v>465</v>
      </c>
      <c r="B27" s="31">
        <f t="shared" si="0"/>
        <v>7.75</v>
      </c>
      <c r="C27" s="85" t="str">
        <f t="shared" si="6"/>
        <v>fredag</v>
      </c>
      <c r="D27" s="79">
        <v>46073</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7"/>
        <v>465</v>
      </c>
      <c r="B28" s="31">
        <f t="shared" si="0"/>
        <v>7.75</v>
      </c>
      <c r="C28" s="85" t="str">
        <f t="shared" si="6"/>
        <v>lördag</v>
      </c>
      <c r="D28" s="79">
        <v>46074</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7"/>
        <v>465</v>
      </c>
      <c r="B29" s="31">
        <f t="shared" si="0"/>
        <v>7.75</v>
      </c>
      <c r="C29" s="85" t="str">
        <f t="shared" si="6"/>
        <v>söndag</v>
      </c>
      <c r="D29" s="79">
        <v>46075</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7"/>
        <v>465</v>
      </c>
      <c r="B30" s="31">
        <f t="shared" si="0"/>
        <v>7.75</v>
      </c>
      <c r="C30" s="85" t="str">
        <f t="shared" si="6"/>
        <v>måndag</v>
      </c>
      <c r="D30" s="79">
        <v>46076</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7"/>
        <v>465</v>
      </c>
      <c r="B31" s="31">
        <f t="shared" si="0"/>
        <v>7.75</v>
      </c>
      <c r="C31" s="85" t="str">
        <f t="shared" si="6"/>
        <v>tisdag</v>
      </c>
      <c r="D31" s="79">
        <v>46077</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7"/>
        <v>465</v>
      </c>
      <c r="B32" s="31">
        <f t="shared" si="0"/>
        <v>7.75</v>
      </c>
      <c r="C32" s="85" t="str">
        <f t="shared" si="6"/>
        <v>onsdag</v>
      </c>
      <c r="D32" s="79">
        <v>46078</v>
      </c>
      <c r="E32" s="32"/>
      <c r="F32" s="33"/>
      <c r="G32" s="34">
        <f t="shared" si="1"/>
        <v>30</v>
      </c>
      <c r="H32" s="35"/>
      <c r="I32" s="36">
        <f t="shared" si="2"/>
        <v>0</v>
      </c>
      <c r="J32" s="37">
        <f>J31+I32</f>
        <v>269.99999999999989</v>
      </c>
      <c r="K32" s="38">
        <f t="shared" si="3"/>
        <v>4</v>
      </c>
      <c r="L32" s="39">
        <f t="shared" si="4"/>
        <v>29.999999999999886</v>
      </c>
      <c r="M32" s="29"/>
    </row>
    <row r="33" spans="1:13" ht="12.75" x14ac:dyDescent="0.2">
      <c r="A33" s="30">
        <f t="shared" si="7"/>
        <v>465</v>
      </c>
      <c r="B33" s="31">
        <f t="shared" si="0"/>
        <v>7.75</v>
      </c>
      <c r="C33" s="85" t="str">
        <f t="shared" si="6"/>
        <v>torsdag</v>
      </c>
      <c r="D33" s="79">
        <v>46079</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ref="A34" si="8">$I$5+I34</f>
        <v>465</v>
      </c>
      <c r="B34" s="31">
        <f t="shared" ref="B34" si="9">A34/60</f>
        <v>7.75</v>
      </c>
      <c r="C34" s="85" t="str">
        <f t="shared" ref="C34" si="10">TEXT(D34, "dddd")</f>
        <v>fredag</v>
      </c>
      <c r="D34" s="79">
        <v>46080</v>
      </c>
      <c r="E34" s="32"/>
      <c r="F34" s="33"/>
      <c r="G34" s="34">
        <f t="shared" si="1"/>
        <v>30</v>
      </c>
      <c r="H34" s="35"/>
      <c r="I34" s="36">
        <f t="shared" ref="I34" si="11">IF(AND(F34&lt;&gt;"",H34&lt;&gt;""),((FStart-F34)+(H34-FSlut)+(Lunch-G34)/1440+E34/1440)*1440,IF(AND(F34="",H34="",E34&lt;&gt;""),E34,0))</f>
        <v>0</v>
      </c>
      <c r="J34" s="37">
        <f>J32+I34</f>
        <v>269.99999999999989</v>
      </c>
      <c r="K34" s="38">
        <f t="shared" si="3"/>
        <v>4</v>
      </c>
      <c r="L34" s="39">
        <f t="shared" si="4"/>
        <v>29.999999999999886</v>
      </c>
      <c r="M34" s="29"/>
    </row>
    <row r="35" spans="1:13" ht="12.75" x14ac:dyDescent="0.2">
      <c r="A35" s="30">
        <f t="shared" si="7"/>
        <v>465</v>
      </c>
      <c r="B35" s="31">
        <f t="shared" si="0"/>
        <v>7.75</v>
      </c>
      <c r="C35" s="85" t="str">
        <f t="shared" si="6"/>
        <v>lördag</v>
      </c>
      <c r="D35" s="79">
        <v>46081</v>
      </c>
      <c r="E35" s="103"/>
      <c r="F35" s="54"/>
      <c r="G35" s="55">
        <f t="shared" si="1"/>
        <v>30</v>
      </c>
      <c r="H35" s="56"/>
      <c r="I35" s="57">
        <f t="shared" si="2"/>
        <v>0</v>
      </c>
      <c r="J35" s="37">
        <f>J33+I35</f>
        <v>269.99999999999989</v>
      </c>
      <c r="K35" s="38">
        <f t="shared" ref="K35" si="12">TRUNC(J35/60,0)</f>
        <v>4</v>
      </c>
      <c r="L35" s="39">
        <f t="shared" ref="L35" si="13">MOD(ABS(J35),60)</f>
        <v>29.999999999999886</v>
      </c>
      <c r="M35" s="29"/>
    </row>
    <row r="36" spans="1:13" x14ac:dyDescent="0.2">
      <c r="A36" s="81"/>
      <c r="B36" s="83"/>
      <c r="C36" s="83"/>
      <c r="D36" s="84"/>
      <c r="I36" s="8" t="s">
        <v>11</v>
      </c>
      <c r="J36" s="50">
        <f>J35</f>
        <v>269.99999999999989</v>
      </c>
      <c r="K36" s="51">
        <f>TRUNC(J36/60,0)</f>
        <v>4</v>
      </c>
      <c r="L36" s="16">
        <f>MOD(ABS(J36),60)</f>
        <v>29.999999999999886</v>
      </c>
    </row>
    <row r="37" spans="1:13" x14ac:dyDescent="0.2">
      <c r="C37" s="2"/>
    </row>
    <row r="38" spans="1:13" x14ac:dyDescent="0.2">
      <c r="C38" s="2"/>
    </row>
    <row r="39" spans="1:13" x14ac:dyDescent="0.2">
      <c r="C39" s="2"/>
    </row>
    <row r="40" spans="1:13" x14ac:dyDescent="0.2"/>
    <row r="41" spans="1:13" x14ac:dyDescent="0.2"/>
  </sheetData>
  <sheetProtection sheet="1" objects="1" scenarios="1"/>
  <phoneticPr fontId="1" type="noConversion"/>
  <conditionalFormatting sqref="C8:C35">
    <cfRule type="containsText" dxfId="32" priority="1" operator="containsText" text="söndag">
      <formula>NOT(ISERROR(SEARCH("söndag",C8)))</formula>
    </cfRule>
    <cfRule type="containsText" dxfId="31" priority="2" operator="containsText" text="lördag">
      <formula>NOT(ISERROR(SEARCH("lördag",C8)))</formula>
    </cfRule>
  </conditionalFormatting>
  <conditionalFormatting sqref="D8:D35">
    <cfRule type="cellIs" dxfId="30" priority="10"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3</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Februari!J36</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490.00000000000011</v>
      </c>
      <c r="B8" s="20">
        <f t="shared" ref="B8:B38" si="0">A8/60</f>
        <v>8.1666666666666679</v>
      </c>
      <c r="C8" s="98" t="str">
        <f>TEXT(D8, "dddd")</f>
        <v>söndag</v>
      </c>
      <c r="D8" s="78">
        <v>46082</v>
      </c>
      <c r="E8" s="21"/>
      <c r="F8" s="22"/>
      <c r="G8" s="23">
        <f t="shared" ref="G8:G38" si="1">Lunch</f>
        <v>30</v>
      </c>
      <c r="H8" s="24"/>
      <c r="I8" s="25">
        <f t="shared" ref="I8:I38" si="2">IF(AND(F8&lt;&gt;"",H8&lt;&gt;""),((FStart-F8)+(H8-FSlut)+(Lunch-G8)/1440+E8/1440)*1440,IF(AND(F8="",H8="",E8&lt;&gt;""),E8,0))</f>
        <v>0</v>
      </c>
      <c r="J8" s="26">
        <f>Ingående+I8</f>
        <v>269.99999999999989</v>
      </c>
      <c r="K8" s="27">
        <f t="shared" ref="K8:K38" si="3">TRUNC(J8/60,0)</f>
        <v>4</v>
      </c>
      <c r="L8" s="28">
        <f t="shared" ref="L8:L38" si="4">MOD(ABS(J8),60)</f>
        <v>29.999999999999886</v>
      </c>
      <c r="M8" s="29"/>
    </row>
    <row r="9" spans="1:13" ht="12.75" x14ac:dyDescent="0.2">
      <c r="A9" s="30">
        <f>$I$5+I9</f>
        <v>490.00000000000011</v>
      </c>
      <c r="B9" s="31">
        <f t="shared" si="0"/>
        <v>8.1666666666666679</v>
      </c>
      <c r="C9" s="85" t="str">
        <f>TEXT(D9, "dddd")</f>
        <v>måndag</v>
      </c>
      <c r="D9" s="79">
        <v>46083</v>
      </c>
      <c r="E9" s="32"/>
      <c r="F9" s="33"/>
      <c r="G9" s="34">
        <f t="shared" si="1"/>
        <v>30</v>
      </c>
      <c r="H9" s="35"/>
      <c r="I9" s="36">
        <f t="shared" si="2"/>
        <v>0</v>
      </c>
      <c r="J9" s="37">
        <f t="shared" ref="J9:J38" si="5">J8+I9</f>
        <v>269.99999999999989</v>
      </c>
      <c r="K9" s="38">
        <f t="shared" si="3"/>
        <v>4</v>
      </c>
      <c r="L9" s="39">
        <f t="shared" si="4"/>
        <v>29.999999999999886</v>
      </c>
      <c r="M9" s="29"/>
    </row>
    <row r="10" spans="1:13" ht="12.75" x14ac:dyDescent="0.2">
      <c r="A10" s="30">
        <f t="shared" ref="A10:A38" si="6">$I$5+I10</f>
        <v>490.00000000000011</v>
      </c>
      <c r="B10" s="31">
        <f t="shared" si="0"/>
        <v>8.1666666666666679</v>
      </c>
      <c r="C10" s="85" t="str">
        <f t="shared" ref="C10:C38" si="7">TEXT(D10, "dddd")</f>
        <v>tisdag</v>
      </c>
      <c r="D10" s="79">
        <v>46084</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 t="shared" si="6"/>
        <v>490.00000000000011</v>
      </c>
      <c r="B11" s="31">
        <f t="shared" si="0"/>
        <v>8.1666666666666679</v>
      </c>
      <c r="C11" s="85" t="str">
        <f t="shared" si="7"/>
        <v>onsdag</v>
      </c>
      <c r="D11" s="79">
        <v>46085</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 t="shared" si="6"/>
        <v>490.00000000000011</v>
      </c>
      <c r="B12" s="31">
        <f t="shared" si="0"/>
        <v>8.1666666666666679</v>
      </c>
      <c r="C12" s="85" t="str">
        <f t="shared" si="7"/>
        <v>torsdag</v>
      </c>
      <c r="D12" s="79">
        <v>46086</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si="6"/>
        <v>490.00000000000011</v>
      </c>
      <c r="B13" s="31">
        <f t="shared" si="0"/>
        <v>8.1666666666666679</v>
      </c>
      <c r="C13" s="85" t="str">
        <f t="shared" si="7"/>
        <v>fredag</v>
      </c>
      <c r="D13" s="79">
        <v>46087</v>
      </c>
      <c r="E13" s="32"/>
      <c r="F13" s="33"/>
      <c r="G13" s="34">
        <f t="shared" si="1"/>
        <v>30</v>
      </c>
      <c r="H13" s="35"/>
      <c r="I13" s="36">
        <f t="shared" si="2"/>
        <v>0</v>
      </c>
      <c r="J13" s="37">
        <f t="shared" si="5"/>
        <v>269.99999999999989</v>
      </c>
      <c r="K13" s="38">
        <f t="shared" si="3"/>
        <v>4</v>
      </c>
      <c r="L13" s="39">
        <f t="shared" si="4"/>
        <v>29.999999999999886</v>
      </c>
      <c r="M13" s="29"/>
    </row>
    <row r="14" spans="1:13" ht="12.75" x14ac:dyDescent="0.2">
      <c r="A14" s="30">
        <f t="shared" si="6"/>
        <v>490.00000000000011</v>
      </c>
      <c r="B14" s="31">
        <f t="shared" si="0"/>
        <v>8.1666666666666679</v>
      </c>
      <c r="C14" s="85" t="str">
        <f t="shared" si="7"/>
        <v>lördag</v>
      </c>
      <c r="D14" s="79">
        <v>46088</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6"/>
        <v>490.00000000000011</v>
      </c>
      <c r="B15" s="31">
        <f t="shared" si="0"/>
        <v>8.1666666666666679</v>
      </c>
      <c r="C15" s="85" t="str">
        <f t="shared" si="7"/>
        <v>söndag</v>
      </c>
      <c r="D15" s="79">
        <v>46089</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6"/>
        <v>490.00000000000011</v>
      </c>
      <c r="B16" s="31">
        <f t="shared" si="0"/>
        <v>8.1666666666666679</v>
      </c>
      <c r="C16" s="85" t="str">
        <f t="shared" si="7"/>
        <v>måndag</v>
      </c>
      <c r="D16" s="79">
        <v>46090</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490.00000000000011</v>
      </c>
      <c r="B17" s="31">
        <f t="shared" si="0"/>
        <v>8.1666666666666679</v>
      </c>
      <c r="C17" s="85" t="str">
        <f t="shared" si="7"/>
        <v>tisdag</v>
      </c>
      <c r="D17" s="79">
        <v>46091</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490.00000000000011</v>
      </c>
      <c r="B18" s="31">
        <f t="shared" si="0"/>
        <v>8.1666666666666679</v>
      </c>
      <c r="C18" s="85" t="str">
        <f t="shared" si="7"/>
        <v>onsdag</v>
      </c>
      <c r="D18" s="79">
        <v>46092</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490.00000000000011</v>
      </c>
      <c r="B19" s="31">
        <f t="shared" si="0"/>
        <v>8.1666666666666679</v>
      </c>
      <c r="C19" s="85" t="str">
        <f t="shared" si="7"/>
        <v>torsdag</v>
      </c>
      <c r="D19" s="79">
        <v>46093</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490.00000000000011</v>
      </c>
      <c r="B20" s="31">
        <f t="shared" si="0"/>
        <v>8.1666666666666679</v>
      </c>
      <c r="C20" s="85" t="str">
        <f t="shared" si="7"/>
        <v>fredag</v>
      </c>
      <c r="D20" s="79">
        <v>46094</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490.00000000000011</v>
      </c>
      <c r="B21" s="31">
        <f t="shared" si="0"/>
        <v>8.1666666666666679</v>
      </c>
      <c r="C21" s="85" t="str">
        <f t="shared" si="7"/>
        <v>lördag</v>
      </c>
      <c r="D21" s="79">
        <v>46095</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490.00000000000011</v>
      </c>
      <c r="B22" s="31">
        <f t="shared" si="0"/>
        <v>8.1666666666666679</v>
      </c>
      <c r="C22" s="85" t="str">
        <f t="shared" si="7"/>
        <v>söndag</v>
      </c>
      <c r="D22" s="79">
        <v>46096</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490.00000000000011</v>
      </c>
      <c r="B23" s="31">
        <f t="shared" si="0"/>
        <v>8.1666666666666679</v>
      </c>
      <c r="C23" s="85" t="str">
        <f t="shared" si="7"/>
        <v>måndag</v>
      </c>
      <c r="D23" s="79">
        <v>46097</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490.00000000000011</v>
      </c>
      <c r="B24" s="31">
        <f t="shared" si="0"/>
        <v>8.1666666666666679</v>
      </c>
      <c r="C24" s="85" t="str">
        <f t="shared" si="7"/>
        <v>tisdag</v>
      </c>
      <c r="D24" s="79">
        <v>46098</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490.00000000000011</v>
      </c>
      <c r="B25" s="31">
        <f t="shared" si="0"/>
        <v>8.1666666666666679</v>
      </c>
      <c r="C25" s="85" t="str">
        <f t="shared" si="7"/>
        <v>onsdag</v>
      </c>
      <c r="D25" s="79">
        <v>46099</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490.00000000000011</v>
      </c>
      <c r="B26" s="31">
        <f t="shared" si="0"/>
        <v>8.1666666666666679</v>
      </c>
      <c r="C26" s="85" t="str">
        <f t="shared" si="7"/>
        <v>torsdag</v>
      </c>
      <c r="D26" s="79">
        <v>46100</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490.00000000000011</v>
      </c>
      <c r="B27" s="31">
        <f t="shared" si="0"/>
        <v>8.1666666666666679</v>
      </c>
      <c r="C27" s="85" t="str">
        <f t="shared" si="7"/>
        <v>fredag</v>
      </c>
      <c r="D27" s="79">
        <v>46101</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490.00000000000011</v>
      </c>
      <c r="B28" s="31">
        <f t="shared" si="0"/>
        <v>8.1666666666666679</v>
      </c>
      <c r="C28" s="85" t="str">
        <f t="shared" si="7"/>
        <v>lördag</v>
      </c>
      <c r="D28" s="79">
        <v>46102</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490.00000000000011</v>
      </c>
      <c r="B29" s="31">
        <f t="shared" si="0"/>
        <v>8.1666666666666679</v>
      </c>
      <c r="C29" s="85" t="str">
        <f t="shared" si="7"/>
        <v>söndag</v>
      </c>
      <c r="D29" s="79">
        <v>46103</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490.00000000000011</v>
      </c>
      <c r="B30" s="31">
        <f t="shared" si="0"/>
        <v>8.1666666666666679</v>
      </c>
      <c r="C30" s="85" t="str">
        <f t="shared" si="7"/>
        <v>måndag</v>
      </c>
      <c r="D30" s="79">
        <v>46104</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490.00000000000011</v>
      </c>
      <c r="B31" s="31">
        <f t="shared" si="0"/>
        <v>8.1666666666666679</v>
      </c>
      <c r="C31" s="85" t="str">
        <f t="shared" si="7"/>
        <v>tisdag</v>
      </c>
      <c r="D31" s="79">
        <v>46105</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490.00000000000011</v>
      </c>
      <c r="B32" s="31">
        <f t="shared" si="0"/>
        <v>8.1666666666666679</v>
      </c>
      <c r="C32" s="85" t="str">
        <f t="shared" si="7"/>
        <v>onsdag</v>
      </c>
      <c r="D32" s="79">
        <v>46106</v>
      </c>
      <c r="E32" s="32"/>
      <c r="F32" s="33"/>
      <c r="G32" s="34">
        <f t="shared" si="1"/>
        <v>30</v>
      </c>
      <c r="H32" s="35"/>
      <c r="I32" s="36">
        <f t="shared" si="2"/>
        <v>0</v>
      </c>
      <c r="J32" s="37">
        <f t="shared" si="5"/>
        <v>269.99999999999989</v>
      </c>
      <c r="K32" s="38">
        <f t="shared" si="3"/>
        <v>4</v>
      </c>
      <c r="L32" s="39">
        <f t="shared" si="4"/>
        <v>29.999999999999886</v>
      </c>
      <c r="M32" s="29"/>
    </row>
    <row r="33" spans="1:13" ht="12.75" x14ac:dyDescent="0.2">
      <c r="A33" s="30">
        <f t="shared" si="6"/>
        <v>490.00000000000011</v>
      </c>
      <c r="B33" s="31">
        <f t="shared" si="0"/>
        <v>8.1666666666666679</v>
      </c>
      <c r="C33" s="85" t="str">
        <f t="shared" si="7"/>
        <v>torsdag</v>
      </c>
      <c r="D33" s="79">
        <v>46107</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490.00000000000011</v>
      </c>
      <c r="B34" s="31">
        <f t="shared" si="0"/>
        <v>8.1666666666666679</v>
      </c>
      <c r="C34" s="85" t="str">
        <f t="shared" si="7"/>
        <v>fredag</v>
      </c>
      <c r="D34" s="79">
        <v>46108</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490.00000000000011</v>
      </c>
      <c r="B35" s="31">
        <f t="shared" si="0"/>
        <v>8.1666666666666679</v>
      </c>
      <c r="C35" s="85" t="str">
        <f t="shared" si="7"/>
        <v>lördag</v>
      </c>
      <c r="D35" s="79">
        <v>46109</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490.00000000000011</v>
      </c>
      <c r="B36" s="31">
        <f t="shared" si="0"/>
        <v>8.1666666666666679</v>
      </c>
      <c r="C36" s="100" t="str">
        <f t="shared" si="7"/>
        <v>söndag</v>
      </c>
      <c r="D36" s="79">
        <v>46110</v>
      </c>
      <c r="E36" s="32"/>
      <c r="F36" s="33"/>
      <c r="G36" s="34">
        <f t="shared" si="1"/>
        <v>30</v>
      </c>
      <c r="H36" s="35"/>
      <c r="I36" s="36">
        <f t="shared" si="2"/>
        <v>0</v>
      </c>
      <c r="J36" s="37">
        <f t="shared" si="5"/>
        <v>269.99999999999989</v>
      </c>
      <c r="K36" s="38">
        <f t="shared" si="3"/>
        <v>4</v>
      </c>
      <c r="L36" s="39">
        <f t="shared" si="4"/>
        <v>29.999999999999886</v>
      </c>
      <c r="M36" s="29" t="s">
        <v>38</v>
      </c>
    </row>
    <row r="37" spans="1:13" ht="12.75" x14ac:dyDescent="0.2">
      <c r="A37" s="30">
        <f t="shared" si="6"/>
        <v>490.00000000000011</v>
      </c>
      <c r="B37" s="31">
        <f t="shared" si="0"/>
        <v>8.1666666666666679</v>
      </c>
      <c r="C37" s="85" t="str">
        <f t="shared" si="7"/>
        <v>måndag</v>
      </c>
      <c r="D37" s="79">
        <v>46111</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40">
        <f t="shared" si="6"/>
        <v>490.00000000000011</v>
      </c>
      <c r="B38" s="41">
        <f t="shared" si="0"/>
        <v>8.1666666666666679</v>
      </c>
      <c r="C38" s="85" t="str">
        <f t="shared" si="7"/>
        <v>tisdag</v>
      </c>
      <c r="D38" s="82">
        <v>46112</v>
      </c>
      <c r="E38" s="42"/>
      <c r="F38" s="43"/>
      <c r="G38" s="44">
        <f t="shared" si="1"/>
        <v>30</v>
      </c>
      <c r="H38" s="45"/>
      <c r="I38" s="52">
        <f t="shared" si="2"/>
        <v>0</v>
      </c>
      <c r="J38" s="47">
        <f t="shared" si="5"/>
        <v>269.99999999999989</v>
      </c>
      <c r="K38" s="48">
        <f t="shared" si="3"/>
        <v>4</v>
      </c>
      <c r="L38" s="49">
        <f t="shared" si="4"/>
        <v>29.999999999999886</v>
      </c>
      <c r="M38" s="29"/>
    </row>
    <row r="39" spans="1:13" x14ac:dyDescent="0.2">
      <c r="A39" s="81"/>
      <c r="B39" s="83"/>
      <c r="C39" s="83"/>
      <c r="D39" s="84"/>
      <c r="I39" s="8" t="s">
        <v>11</v>
      </c>
      <c r="J39" s="50">
        <f>J38</f>
        <v>269.99999999999989</v>
      </c>
      <c r="K39" s="51">
        <f>TRUNC(J38/60,0)</f>
        <v>4</v>
      </c>
      <c r="L39" s="16">
        <f>MOD(ABS(J38),60)</f>
        <v>29.999999999999886</v>
      </c>
    </row>
    <row r="40" spans="1:13" x14ac:dyDescent="0.2">
      <c r="C40" s="2"/>
    </row>
  </sheetData>
  <sheetProtection sheet="1" objects="1" scenarios="1"/>
  <phoneticPr fontId="1" type="noConversion"/>
  <conditionalFormatting sqref="C8:C38">
    <cfRule type="containsText" dxfId="29" priority="1" operator="containsText" text="söndag">
      <formula>NOT(ISERROR(SEARCH("söndag",C8)))</formula>
    </cfRule>
    <cfRule type="containsText" dxfId="28" priority="2" operator="containsText" text="lördag">
      <formula>NOT(ISERROR(SEARCH("lördag",C8)))</formula>
    </cfRule>
  </conditionalFormatting>
  <conditionalFormatting sqref="D8:D38">
    <cfRule type="cellIs" dxfId="27"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9"/>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4</v>
      </c>
    </row>
    <row r="4" spans="1:13" ht="12.75" customHeight="1" x14ac:dyDescent="0.2">
      <c r="D4" s="7"/>
      <c r="E4" s="8" t="s">
        <v>2</v>
      </c>
      <c r="F4" s="8" t="s">
        <v>3</v>
      </c>
      <c r="G4" s="8" t="s">
        <v>4</v>
      </c>
      <c r="H4" s="8" t="s">
        <v>5</v>
      </c>
      <c r="I4" s="9"/>
      <c r="J4" s="10" t="s">
        <v>6</v>
      </c>
      <c r="K4" s="9"/>
    </row>
    <row r="5" spans="1:13" x14ac:dyDescent="0.2">
      <c r="E5" s="11">
        <f>H5-F5-G5/1440</f>
        <v>0.3402777777777779</v>
      </c>
      <c r="F5" s="12">
        <v>0.33333333333333331</v>
      </c>
      <c r="G5" s="13">
        <v>30</v>
      </c>
      <c r="H5" s="12">
        <v>0.69444444444444453</v>
      </c>
      <c r="I5" s="77">
        <f>(FSlut*1440)-(FStart*1440)-Lunch</f>
        <v>490.00000000000011</v>
      </c>
      <c r="J5" s="14">
        <f>Mars!J39</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 t="shared" ref="A8:A37" si="0">$I$5+I8</f>
        <v>490.00000000000011</v>
      </c>
      <c r="B8" s="20">
        <f t="shared" ref="B8:B37" si="1">A8/60</f>
        <v>8.1666666666666679</v>
      </c>
      <c r="C8" s="98" t="str">
        <f>TEXT(D8, "dddd")</f>
        <v>onsdag</v>
      </c>
      <c r="D8" s="78">
        <v>46113</v>
      </c>
      <c r="E8" s="21"/>
      <c r="F8" s="22"/>
      <c r="G8" s="23">
        <f t="shared" ref="G8:G37" si="2">Lunch</f>
        <v>30</v>
      </c>
      <c r="H8" s="24"/>
      <c r="I8" s="25">
        <f t="shared" ref="I8:I37" si="3">IF(AND(F8&lt;&gt;"",H8&lt;&gt;""),((FStart-F8)+(H8-FSlut)+(Lunch-G8)/1440+E8/1440)*1440,IF(AND(F8="",H8="",E8&lt;&gt;""),E8,0))</f>
        <v>0</v>
      </c>
      <c r="J8" s="26">
        <f>Ingående+I8</f>
        <v>269.99999999999989</v>
      </c>
      <c r="K8" s="27">
        <f t="shared" ref="K8:K38" si="4">TRUNC(J8/60,0)</f>
        <v>4</v>
      </c>
      <c r="L8" s="28">
        <f t="shared" ref="L8:L38" si="5">MOD(ABS(J8),60)</f>
        <v>29.999999999999886</v>
      </c>
      <c r="M8" s="29"/>
    </row>
    <row r="9" spans="1:13" ht="12.75" x14ac:dyDescent="0.2">
      <c r="A9" s="30">
        <f t="shared" si="0"/>
        <v>490.00000000000011</v>
      </c>
      <c r="B9" s="31">
        <f t="shared" si="1"/>
        <v>8.1666666666666679</v>
      </c>
      <c r="C9" s="85" t="str">
        <f>TEXT(D9, "dddd")</f>
        <v>torsdag</v>
      </c>
      <c r="D9" s="79">
        <v>46114</v>
      </c>
      <c r="E9" s="32"/>
      <c r="F9" s="33"/>
      <c r="G9" s="34">
        <f t="shared" si="2"/>
        <v>30</v>
      </c>
      <c r="H9" s="35"/>
      <c r="I9" s="36">
        <f t="shared" si="3"/>
        <v>0</v>
      </c>
      <c r="J9" s="37">
        <f t="shared" ref="J9:J37" si="6">J8+I9</f>
        <v>269.99999999999989</v>
      </c>
      <c r="K9" s="38">
        <f t="shared" si="4"/>
        <v>4</v>
      </c>
      <c r="L9" s="39">
        <f t="shared" si="5"/>
        <v>29.999999999999886</v>
      </c>
      <c r="M9" s="29"/>
    </row>
    <row r="10" spans="1:13" ht="12.75" x14ac:dyDescent="0.2">
      <c r="A10" s="30">
        <f t="shared" si="0"/>
        <v>490.00000000000011</v>
      </c>
      <c r="B10" s="31">
        <f t="shared" si="1"/>
        <v>8.1666666666666679</v>
      </c>
      <c r="C10" s="100" t="str">
        <f t="shared" ref="C10:C37" si="7">TEXT(D10, "dddd")</f>
        <v>fredag</v>
      </c>
      <c r="D10" s="79">
        <v>46115</v>
      </c>
      <c r="E10" s="32"/>
      <c r="F10" s="33"/>
      <c r="G10" s="34">
        <f t="shared" si="2"/>
        <v>30</v>
      </c>
      <c r="H10" s="35"/>
      <c r="I10" s="36">
        <f t="shared" si="3"/>
        <v>0</v>
      </c>
      <c r="J10" s="37">
        <f t="shared" si="6"/>
        <v>269.99999999999989</v>
      </c>
      <c r="K10" s="38">
        <f t="shared" si="4"/>
        <v>4</v>
      </c>
      <c r="L10" s="39">
        <f t="shared" si="5"/>
        <v>29.999999999999886</v>
      </c>
      <c r="M10" s="29"/>
    </row>
    <row r="11" spans="1:13" ht="12.75" x14ac:dyDescent="0.2">
      <c r="A11" s="30">
        <f t="shared" si="0"/>
        <v>490.00000000000011</v>
      </c>
      <c r="B11" s="31">
        <f t="shared" si="1"/>
        <v>8.1666666666666679</v>
      </c>
      <c r="C11" s="85" t="str">
        <f t="shared" si="7"/>
        <v>lördag</v>
      </c>
      <c r="D11" s="79">
        <v>46116</v>
      </c>
      <c r="E11" s="32"/>
      <c r="F11" s="33"/>
      <c r="G11" s="34">
        <f t="shared" si="2"/>
        <v>30</v>
      </c>
      <c r="H11" s="35"/>
      <c r="I11" s="36">
        <f t="shared" si="3"/>
        <v>0</v>
      </c>
      <c r="J11" s="37">
        <f t="shared" si="6"/>
        <v>269.99999999999989</v>
      </c>
      <c r="K11" s="38">
        <f t="shared" si="4"/>
        <v>4</v>
      </c>
      <c r="L11" s="39">
        <f t="shared" si="5"/>
        <v>29.999999999999886</v>
      </c>
      <c r="M11" s="29"/>
    </row>
    <row r="12" spans="1:13" ht="12.75" x14ac:dyDescent="0.2">
      <c r="A12" s="30">
        <f t="shared" si="0"/>
        <v>490.00000000000011</v>
      </c>
      <c r="B12" s="31">
        <f t="shared" si="1"/>
        <v>8.1666666666666679</v>
      </c>
      <c r="C12" s="85" t="str">
        <f t="shared" si="7"/>
        <v>söndag</v>
      </c>
      <c r="D12" s="79">
        <v>46117</v>
      </c>
      <c r="E12" s="32"/>
      <c r="F12" s="33"/>
      <c r="G12" s="34">
        <f t="shared" si="2"/>
        <v>30</v>
      </c>
      <c r="H12" s="35"/>
      <c r="I12" s="36">
        <f t="shared" si="3"/>
        <v>0</v>
      </c>
      <c r="J12" s="37">
        <f t="shared" si="6"/>
        <v>269.99999999999989</v>
      </c>
      <c r="K12" s="38">
        <f t="shared" si="4"/>
        <v>4</v>
      </c>
      <c r="L12" s="39">
        <f t="shared" si="5"/>
        <v>29.999999999999886</v>
      </c>
      <c r="M12" s="29"/>
    </row>
    <row r="13" spans="1:13" ht="12.75" x14ac:dyDescent="0.2">
      <c r="A13" s="30">
        <f t="shared" si="0"/>
        <v>490.00000000000011</v>
      </c>
      <c r="B13" s="31">
        <f t="shared" si="1"/>
        <v>8.1666666666666679</v>
      </c>
      <c r="C13" s="100" t="str">
        <f t="shared" si="7"/>
        <v>måndag</v>
      </c>
      <c r="D13" s="79">
        <v>46118</v>
      </c>
      <c r="E13" s="32"/>
      <c r="F13" s="33"/>
      <c r="G13" s="34">
        <f t="shared" si="2"/>
        <v>30</v>
      </c>
      <c r="H13" s="35"/>
      <c r="I13" s="36">
        <f t="shared" si="3"/>
        <v>0</v>
      </c>
      <c r="J13" s="37">
        <f t="shared" si="6"/>
        <v>269.99999999999989</v>
      </c>
      <c r="K13" s="38">
        <f t="shared" si="4"/>
        <v>4</v>
      </c>
      <c r="L13" s="39">
        <f t="shared" si="5"/>
        <v>29.999999999999886</v>
      </c>
      <c r="M13" s="29"/>
    </row>
    <row r="14" spans="1:13" ht="12.75" x14ac:dyDescent="0.2">
      <c r="A14" s="30">
        <f t="shared" si="0"/>
        <v>490.00000000000011</v>
      </c>
      <c r="B14" s="31">
        <f t="shared" si="1"/>
        <v>8.1666666666666679</v>
      </c>
      <c r="C14" s="85" t="str">
        <f t="shared" si="7"/>
        <v>tisdag</v>
      </c>
      <c r="D14" s="79">
        <v>46119</v>
      </c>
      <c r="E14" s="32"/>
      <c r="F14" s="33"/>
      <c r="G14" s="34">
        <f t="shared" si="2"/>
        <v>30</v>
      </c>
      <c r="H14" s="35"/>
      <c r="I14" s="36">
        <f t="shared" si="3"/>
        <v>0</v>
      </c>
      <c r="J14" s="37">
        <f t="shared" si="6"/>
        <v>269.99999999999989</v>
      </c>
      <c r="K14" s="38">
        <f t="shared" si="4"/>
        <v>4</v>
      </c>
      <c r="L14" s="39">
        <f t="shared" si="5"/>
        <v>29.999999999999886</v>
      </c>
      <c r="M14" s="29"/>
    </row>
    <row r="15" spans="1:13" ht="12.75" x14ac:dyDescent="0.2">
      <c r="A15" s="30">
        <f t="shared" si="0"/>
        <v>490.00000000000011</v>
      </c>
      <c r="B15" s="31">
        <f t="shared" si="1"/>
        <v>8.1666666666666679</v>
      </c>
      <c r="C15" s="85" t="str">
        <f t="shared" si="7"/>
        <v>onsdag</v>
      </c>
      <c r="D15" s="79">
        <v>46120</v>
      </c>
      <c r="E15" s="32"/>
      <c r="F15" s="33"/>
      <c r="G15" s="34">
        <f t="shared" si="2"/>
        <v>30</v>
      </c>
      <c r="H15" s="35"/>
      <c r="I15" s="36">
        <f t="shared" si="3"/>
        <v>0</v>
      </c>
      <c r="J15" s="37">
        <f t="shared" si="6"/>
        <v>269.99999999999989</v>
      </c>
      <c r="K15" s="38">
        <f t="shared" si="4"/>
        <v>4</v>
      </c>
      <c r="L15" s="39">
        <f t="shared" si="5"/>
        <v>29.999999999999886</v>
      </c>
      <c r="M15" s="29"/>
    </row>
    <row r="16" spans="1:13" ht="12.75" x14ac:dyDescent="0.2">
      <c r="A16" s="30">
        <f t="shared" si="0"/>
        <v>490.00000000000011</v>
      </c>
      <c r="B16" s="31">
        <f t="shared" si="1"/>
        <v>8.1666666666666679</v>
      </c>
      <c r="C16" s="85" t="str">
        <f t="shared" si="7"/>
        <v>torsdag</v>
      </c>
      <c r="D16" s="79">
        <v>46121</v>
      </c>
      <c r="E16" s="32"/>
      <c r="F16" s="33"/>
      <c r="G16" s="34">
        <f t="shared" si="2"/>
        <v>30</v>
      </c>
      <c r="H16" s="35"/>
      <c r="I16" s="36">
        <f t="shared" si="3"/>
        <v>0</v>
      </c>
      <c r="J16" s="37">
        <f t="shared" si="6"/>
        <v>269.99999999999989</v>
      </c>
      <c r="K16" s="38">
        <f t="shared" si="4"/>
        <v>4</v>
      </c>
      <c r="L16" s="39">
        <f t="shared" si="5"/>
        <v>29.999999999999886</v>
      </c>
      <c r="M16" s="29"/>
    </row>
    <row r="17" spans="1:13" ht="12.75" x14ac:dyDescent="0.2">
      <c r="A17" s="30">
        <f t="shared" si="0"/>
        <v>490.00000000000011</v>
      </c>
      <c r="B17" s="31">
        <f t="shared" si="1"/>
        <v>8.1666666666666679</v>
      </c>
      <c r="C17" s="85" t="str">
        <f t="shared" si="7"/>
        <v>fredag</v>
      </c>
      <c r="D17" s="79">
        <v>46122</v>
      </c>
      <c r="E17" s="32"/>
      <c r="F17" s="33"/>
      <c r="G17" s="34">
        <f t="shared" si="2"/>
        <v>30</v>
      </c>
      <c r="H17" s="35"/>
      <c r="I17" s="36">
        <f t="shared" si="3"/>
        <v>0</v>
      </c>
      <c r="J17" s="37">
        <f t="shared" si="6"/>
        <v>269.99999999999989</v>
      </c>
      <c r="K17" s="38">
        <f t="shared" si="4"/>
        <v>4</v>
      </c>
      <c r="L17" s="39">
        <f t="shared" si="5"/>
        <v>29.999999999999886</v>
      </c>
      <c r="M17" s="29"/>
    </row>
    <row r="18" spans="1:13" ht="12.75" x14ac:dyDescent="0.2">
      <c r="A18" s="30">
        <f t="shared" si="0"/>
        <v>490.00000000000011</v>
      </c>
      <c r="B18" s="31">
        <f t="shared" si="1"/>
        <v>8.1666666666666679</v>
      </c>
      <c r="C18" s="85" t="str">
        <f t="shared" si="7"/>
        <v>lördag</v>
      </c>
      <c r="D18" s="79">
        <v>46123</v>
      </c>
      <c r="E18" s="32"/>
      <c r="F18" s="33"/>
      <c r="G18" s="34">
        <f t="shared" si="2"/>
        <v>30</v>
      </c>
      <c r="H18" s="35"/>
      <c r="I18" s="36">
        <f t="shared" si="3"/>
        <v>0</v>
      </c>
      <c r="J18" s="37">
        <f t="shared" si="6"/>
        <v>269.99999999999989</v>
      </c>
      <c r="K18" s="38">
        <f t="shared" si="4"/>
        <v>4</v>
      </c>
      <c r="L18" s="39">
        <f t="shared" si="5"/>
        <v>29.999999999999886</v>
      </c>
      <c r="M18" s="29"/>
    </row>
    <row r="19" spans="1:13" ht="12.75" x14ac:dyDescent="0.2">
      <c r="A19" s="30">
        <f t="shared" si="0"/>
        <v>490.00000000000011</v>
      </c>
      <c r="B19" s="31">
        <f t="shared" si="1"/>
        <v>8.1666666666666679</v>
      </c>
      <c r="C19" s="85" t="str">
        <f t="shared" si="7"/>
        <v>söndag</v>
      </c>
      <c r="D19" s="79">
        <v>46124</v>
      </c>
      <c r="E19" s="32"/>
      <c r="F19" s="33"/>
      <c r="G19" s="34">
        <f t="shared" si="2"/>
        <v>30</v>
      </c>
      <c r="H19" s="35"/>
      <c r="I19" s="36">
        <f t="shared" si="3"/>
        <v>0</v>
      </c>
      <c r="J19" s="37">
        <f t="shared" si="6"/>
        <v>269.99999999999989</v>
      </c>
      <c r="K19" s="38">
        <f t="shared" si="4"/>
        <v>4</v>
      </c>
      <c r="L19" s="39">
        <f t="shared" si="5"/>
        <v>29.999999999999886</v>
      </c>
      <c r="M19" s="29"/>
    </row>
    <row r="20" spans="1:13" ht="12.75" x14ac:dyDescent="0.2">
      <c r="A20" s="30">
        <f t="shared" si="0"/>
        <v>490.00000000000011</v>
      </c>
      <c r="B20" s="31">
        <f t="shared" si="1"/>
        <v>8.1666666666666679</v>
      </c>
      <c r="C20" s="85" t="str">
        <f t="shared" si="7"/>
        <v>måndag</v>
      </c>
      <c r="D20" s="79">
        <v>46125</v>
      </c>
      <c r="E20" s="32"/>
      <c r="F20" s="33"/>
      <c r="G20" s="34">
        <f t="shared" si="2"/>
        <v>30</v>
      </c>
      <c r="H20" s="35"/>
      <c r="I20" s="36">
        <f t="shared" si="3"/>
        <v>0</v>
      </c>
      <c r="J20" s="37">
        <f t="shared" si="6"/>
        <v>269.99999999999989</v>
      </c>
      <c r="K20" s="38">
        <f t="shared" si="4"/>
        <v>4</v>
      </c>
      <c r="L20" s="39">
        <f t="shared" si="5"/>
        <v>29.999999999999886</v>
      </c>
      <c r="M20" s="29"/>
    </row>
    <row r="21" spans="1:13" ht="12.75" x14ac:dyDescent="0.2">
      <c r="A21" s="30">
        <f t="shared" si="0"/>
        <v>490.00000000000011</v>
      </c>
      <c r="B21" s="31">
        <f t="shared" si="1"/>
        <v>8.1666666666666679</v>
      </c>
      <c r="C21" s="85" t="str">
        <f t="shared" si="7"/>
        <v>tisdag</v>
      </c>
      <c r="D21" s="79">
        <v>46126</v>
      </c>
      <c r="E21" s="32"/>
      <c r="F21" s="33"/>
      <c r="G21" s="34">
        <f t="shared" si="2"/>
        <v>30</v>
      </c>
      <c r="H21" s="35"/>
      <c r="I21" s="36">
        <f t="shared" si="3"/>
        <v>0</v>
      </c>
      <c r="J21" s="37">
        <f t="shared" si="6"/>
        <v>269.99999999999989</v>
      </c>
      <c r="K21" s="38">
        <f t="shared" si="4"/>
        <v>4</v>
      </c>
      <c r="L21" s="39">
        <f t="shared" si="5"/>
        <v>29.999999999999886</v>
      </c>
      <c r="M21" s="29"/>
    </row>
    <row r="22" spans="1:13" ht="12.75" x14ac:dyDescent="0.2">
      <c r="A22" s="30">
        <f t="shared" si="0"/>
        <v>490.00000000000011</v>
      </c>
      <c r="B22" s="31">
        <f t="shared" si="1"/>
        <v>8.1666666666666679</v>
      </c>
      <c r="C22" s="85" t="str">
        <f t="shared" si="7"/>
        <v>onsdag</v>
      </c>
      <c r="D22" s="79">
        <v>46127</v>
      </c>
      <c r="E22" s="32"/>
      <c r="F22" s="33"/>
      <c r="G22" s="34">
        <f t="shared" si="2"/>
        <v>30</v>
      </c>
      <c r="H22" s="35"/>
      <c r="I22" s="36">
        <f t="shared" si="3"/>
        <v>0</v>
      </c>
      <c r="J22" s="37">
        <f t="shared" si="6"/>
        <v>269.99999999999989</v>
      </c>
      <c r="K22" s="38">
        <f t="shared" si="4"/>
        <v>4</v>
      </c>
      <c r="L22" s="39">
        <f t="shared" si="5"/>
        <v>29.999999999999886</v>
      </c>
      <c r="M22" s="29"/>
    </row>
    <row r="23" spans="1:13" ht="12.75" x14ac:dyDescent="0.2">
      <c r="A23" s="30">
        <f t="shared" si="0"/>
        <v>490.00000000000011</v>
      </c>
      <c r="B23" s="31">
        <f t="shared" si="1"/>
        <v>8.1666666666666679</v>
      </c>
      <c r="C23" s="85" t="str">
        <f t="shared" si="7"/>
        <v>torsdag</v>
      </c>
      <c r="D23" s="79">
        <v>46128</v>
      </c>
      <c r="E23" s="32"/>
      <c r="F23" s="33"/>
      <c r="G23" s="34">
        <f t="shared" si="2"/>
        <v>30</v>
      </c>
      <c r="H23" s="35"/>
      <c r="I23" s="36">
        <f t="shared" si="3"/>
        <v>0</v>
      </c>
      <c r="J23" s="37">
        <f t="shared" si="6"/>
        <v>269.99999999999989</v>
      </c>
      <c r="K23" s="38">
        <f t="shared" si="4"/>
        <v>4</v>
      </c>
      <c r="L23" s="39">
        <f t="shared" si="5"/>
        <v>29.999999999999886</v>
      </c>
      <c r="M23" s="29"/>
    </row>
    <row r="24" spans="1:13" ht="12.75" x14ac:dyDescent="0.2">
      <c r="A24" s="30">
        <f t="shared" si="0"/>
        <v>490.00000000000011</v>
      </c>
      <c r="B24" s="31">
        <f t="shared" si="1"/>
        <v>8.1666666666666679</v>
      </c>
      <c r="C24" s="85" t="str">
        <f t="shared" si="7"/>
        <v>fredag</v>
      </c>
      <c r="D24" s="79">
        <v>46129</v>
      </c>
      <c r="E24" s="32"/>
      <c r="F24" s="33"/>
      <c r="G24" s="34">
        <f t="shared" si="2"/>
        <v>30</v>
      </c>
      <c r="H24" s="35"/>
      <c r="I24" s="36">
        <f t="shared" si="3"/>
        <v>0</v>
      </c>
      <c r="J24" s="37">
        <f t="shared" si="6"/>
        <v>269.99999999999989</v>
      </c>
      <c r="K24" s="38">
        <f t="shared" si="4"/>
        <v>4</v>
      </c>
      <c r="L24" s="39">
        <f t="shared" si="5"/>
        <v>29.999999999999886</v>
      </c>
      <c r="M24" s="29"/>
    </row>
    <row r="25" spans="1:13" ht="12.75" x14ac:dyDescent="0.2">
      <c r="A25" s="30">
        <f t="shared" si="0"/>
        <v>490.00000000000011</v>
      </c>
      <c r="B25" s="31">
        <f t="shared" si="1"/>
        <v>8.1666666666666679</v>
      </c>
      <c r="C25" s="100" t="str">
        <f t="shared" si="7"/>
        <v>lördag</v>
      </c>
      <c r="D25" s="79">
        <v>46130</v>
      </c>
      <c r="E25" s="32"/>
      <c r="F25" s="33"/>
      <c r="G25" s="34">
        <f t="shared" si="2"/>
        <v>30</v>
      </c>
      <c r="H25" s="35"/>
      <c r="I25" s="36">
        <f t="shared" si="3"/>
        <v>0</v>
      </c>
      <c r="J25" s="37">
        <f t="shared" si="6"/>
        <v>269.99999999999989</v>
      </c>
      <c r="K25" s="38">
        <f t="shared" si="4"/>
        <v>4</v>
      </c>
      <c r="L25" s="39">
        <f t="shared" si="5"/>
        <v>29.999999999999886</v>
      </c>
      <c r="M25" s="29"/>
    </row>
    <row r="26" spans="1:13" ht="12.75" x14ac:dyDescent="0.2">
      <c r="A26" s="30">
        <f t="shared" si="0"/>
        <v>490.00000000000011</v>
      </c>
      <c r="B26" s="31">
        <f t="shared" si="1"/>
        <v>8.1666666666666679</v>
      </c>
      <c r="C26" s="85" t="str">
        <f t="shared" si="7"/>
        <v>söndag</v>
      </c>
      <c r="D26" s="79">
        <v>46131</v>
      </c>
      <c r="E26" s="32"/>
      <c r="F26" s="33"/>
      <c r="G26" s="34">
        <f t="shared" si="2"/>
        <v>30</v>
      </c>
      <c r="H26" s="35"/>
      <c r="I26" s="36">
        <f t="shared" si="3"/>
        <v>0</v>
      </c>
      <c r="J26" s="37">
        <f t="shared" si="6"/>
        <v>269.99999999999989</v>
      </c>
      <c r="K26" s="38">
        <f t="shared" si="4"/>
        <v>4</v>
      </c>
      <c r="L26" s="39">
        <f t="shared" si="5"/>
        <v>29.999999999999886</v>
      </c>
      <c r="M26" s="29"/>
    </row>
    <row r="27" spans="1:13" ht="12.75" x14ac:dyDescent="0.2">
      <c r="A27" s="30">
        <f t="shared" si="0"/>
        <v>490.00000000000011</v>
      </c>
      <c r="B27" s="31">
        <f t="shared" si="1"/>
        <v>8.1666666666666679</v>
      </c>
      <c r="C27" s="85" t="str">
        <f t="shared" si="7"/>
        <v>måndag</v>
      </c>
      <c r="D27" s="79">
        <v>46132</v>
      </c>
      <c r="E27" s="32"/>
      <c r="F27" s="33"/>
      <c r="G27" s="34">
        <f t="shared" si="2"/>
        <v>30</v>
      </c>
      <c r="H27" s="35"/>
      <c r="I27" s="36">
        <f t="shared" si="3"/>
        <v>0</v>
      </c>
      <c r="J27" s="37">
        <f t="shared" si="6"/>
        <v>269.99999999999989</v>
      </c>
      <c r="K27" s="38">
        <f t="shared" si="4"/>
        <v>4</v>
      </c>
      <c r="L27" s="39">
        <f t="shared" si="5"/>
        <v>29.999999999999886</v>
      </c>
      <c r="M27" s="29"/>
    </row>
    <row r="28" spans="1:13" ht="12.75" x14ac:dyDescent="0.2">
      <c r="A28" s="30">
        <f t="shared" si="0"/>
        <v>490.00000000000011</v>
      </c>
      <c r="B28" s="31">
        <f t="shared" si="1"/>
        <v>8.1666666666666679</v>
      </c>
      <c r="C28" s="85" t="str">
        <f t="shared" si="7"/>
        <v>tisdag</v>
      </c>
      <c r="D28" s="79">
        <v>46133</v>
      </c>
      <c r="E28" s="32"/>
      <c r="F28" s="33"/>
      <c r="G28" s="34">
        <f t="shared" si="2"/>
        <v>30</v>
      </c>
      <c r="H28" s="35"/>
      <c r="I28" s="36">
        <f t="shared" si="3"/>
        <v>0</v>
      </c>
      <c r="J28" s="37">
        <f t="shared" si="6"/>
        <v>269.99999999999989</v>
      </c>
      <c r="K28" s="38">
        <f t="shared" si="4"/>
        <v>4</v>
      </c>
      <c r="L28" s="39">
        <f t="shared" si="5"/>
        <v>29.999999999999886</v>
      </c>
      <c r="M28" s="29"/>
    </row>
    <row r="29" spans="1:13" ht="12.75" x14ac:dyDescent="0.2">
      <c r="A29" s="30">
        <f t="shared" si="0"/>
        <v>490.00000000000011</v>
      </c>
      <c r="B29" s="31">
        <f t="shared" si="1"/>
        <v>8.1666666666666679</v>
      </c>
      <c r="C29" s="85" t="str">
        <f t="shared" si="7"/>
        <v>onsdag</v>
      </c>
      <c r="D29" s="79">
        <v>46134</v>
      </c>
      <c r="E29" s="32"/>
      <c r="F29" s="33"/>
      <c r="G29" s="34">
        <f t="shared" si="2"/>
        <v>30</v>
      </c>
      <c r="H29" s="35"/>
      <c r="I29" s="36">
        <f t="shared" si="3"/>
        <v>0</v>
      </c>
      <c r="J29" s="37">
        <f t="shared" si="6"/>
        <v>269.99999999999989</v>
      </c>
      <c r="K29" s="38">
        <f t="shared" si="4"/>
        <v>4</v>
      </c>
      <c r="L29" s="39">
        <f t="shared" si="5"/>
        <v>29.999999999999886</v>
      </c>
      <c r="M29" s="29"/>
    </row>
    <row r="30" spans="1:13" ht="12.75" x14ac:dyDescent="0.2">
      <c r="A30" s="30">
        <f t="shared" si="0"/>
        <v>490.00000000000011</v>
      </c>
      <c r="B30" s="31">
        <f t="shared" si="1"/>
        <v>8.1666666666666679</v>
      </c>
      <c r="C30" s="85" t="str">
        <f t="shared" si="7"/>
        <v>torsdag</v>
      </c>
      <c r="D30" s="79">
        <v>46135</v>
      </c>
      <c r="E30" s="32"/>
      <c r="F30" s="33"/>
      <c r="G30" s="34">
        <f t="shared" si="2"/>
        <v>30</v>
      </c>
      <c r="H30" s="35"/>
      <c r="I30" s="36">
        <f t="shared" si="3"/>
        <v>0</v>
      </c>
      <c r="J30" s="37">
        <f t="shared" si="6"/>
        <v>269.99999999999989</v>
      </c>
      <c r="K30" s="38">
        <f t="shared" si="4"/>
        <v>4</v>
      </c>
      <c r="L30" s="39">
        <f t="shared" si="5"/>
        <v>29.999999999999886</v>
      </c>
      <c r="M30" s="29"/>
    </row>
    <row r="31" spans="1:13" ht="12.75" x14ac:dyDescent="0.2">
      <c r="A31" s="30">
        <f t="shared" si="0"/>
        <v>490.00000000000011</v>
      </c>
      <c r="B31" s="31">
        <f t="shared" si="1"/>
        <v>8.1666666666666679</v>
      </c>
      <c r="C31" s="85" t="str">
        <f t="shared" si="7"/>
        <v>fredag</v>
      </c>
      <c r="D31" s="79">
        <v>46136</v>
      </c>
      <c r="E31" s="32"/>
      <c r="F31" s="33"/>
      <c r="G31" s="34">
        <f t="shared" si="2"/>
        <v>30</v>
      </c>
      <c r="H31" s="35"/>
      <c r="I31" s="36">
        <f t="shared" si="3"/>
        <v>0</v>
      </c>
      <c r="J31" s="37">
        <f t="shared" si="6"/>
        <v>269.99999999999989</v>
      </c>
      <c r="K31" s="38">
        <f t="shared" si="4"/>
        <v>4</v>
      </c>
      <c r="L31" s="39">
        <f t="shared" si="5"/>
        <v>29.999999999999886</v>
      </c>
      <c r="M31" s="29"/>
    </row>
    <row r="32" spans="1:13" ht="12.75" x14ac:dyDescent="0.2">
      <c r="A32" s="30">
        <f t="shared" si="0"/>
        <v>490.00000000000011</v>
      </c>
      <c r="B32" s="31">
        <f t="shared" si="1"/>
        <v>8.1666666666666679</v>
      </c>
      <c r="C32" s="85" t="str">
        <f t="shared" si="7"/>
        <v>lördag</v>
      </c>
      <c r="D32" s="79">
        <v>46137</v>
      </c>
      <c r="E32" s="32"/>
      <c r="F32" s="33"/>
      <c r="G32" s="34">
        <f t="shared" si="2"/>
        <v>30</v>
      </c>
      <c r="H32" s="35"/>
      <c r="I32" s="36">
        <f t="shared" si="3"/>
        <v>0</v>
      </c>
      <c r="J32" s="37">
        <f t="shared" si="6"/>
        <v>269.99999999999989</v>
      </c>
      <c r="K32" s="38">
        <f t="shared" si="4"/>
        <v>4</v>
      </c>
      <c r="L32" s="39">
        <f t="shared" si="5"/>
        <v>29.999999999999886</v>
      </c>
      <c r="M32" s="29"/>
    </row>
    <row r="33" spans="1:13" ht="12.75" x14ac:dyDescent="0.2">
      <c r="A33" s="30">
        <f t="shared" si="0"/>
        <v>490.00000000000011</v>
      </c>
      <c r="B33" s="31">
        <f t="shared" si="1"/>
        <v>8.1666666666666679</v>
      </c>
      <c r="C33" s="85" t="str">
        <f t="shared" si="7"/>
        <v>söndag</v>
      </c>
      <c r="D33" s="79">
        <v>46138</v>
      </c>
      <c r="E33" s="32"/>
      <c r="F33" s="33"/>
      <c r="G33" s="34">
        <f t="shared" si="2"/>
        <v>30</v>
      </c>
      <c r="H33" s="35"/>
      <c r="I33" s="36">
        <f t="shared" si="3"/>
        <v>0</v>
      </c>
      <c r="J33" s="37">
        <f t="shared" si="6"/>
        <v>269.99999999999989</v>
      </c>
      <c r="K33" s="38">
        <f t="shared" si="4"/>
        <v>4</v>
      </c>
      <c r="L33" s="39">
        <f t="shared" si="5"/>
        <v>29.999999999999886</v>
      </c>
      <c r="M33" s="29"/>
    </row>
    <row r="34" spans="1:13" ht="12.75" x14ac:dyDescent="0.2">
      <c r="A34" s="30">
        <f t="shared" si="0"/>
        <v>490.00000000000011</v>
      </c>
      <c r="B34" s="31">
        <f t="shared" si="1"/>
        <v>8.1666666666666679</v>
      </c>
      <c r="C34" s="85" t="str">
        <f t="shared" si="7"/>
        <v>måndag</v>
      </c>
      <c r="D34" s="79">
        <v>46139</v>
      </c>
      <c r="E34" s="32"/>
      <c r="F34" s="33"/>
      <c r="G34" s="34">
        <f t="shared" si="2"/>
        <v>30</v>
      </c>
      <c r="H34" s="35"/>
      <c r="I34" s="36">
        <f t="shared" si="3"/>
        <v>0</v>
      </c>
      <c r="J34" s="37">
        <f t="shared" si="6"/>
        <v>269.99999999999989</v>
      </c>
      <c r="K34" s="38">
        <f t="shared" si="4"/>
        <v>4</v>
      </c>
      <c r="L34" s="39">
        <f t="shared" si="5"/>
        <v>29.999999999999886</v>
      </c>
      <c r="M34" s="29"/>
    </row>
    <row r="35" spans="1:13" ht="12.75" x14ac:dyDescent="0.2">
      <c r="A35" s="30">
        <f t="shared" si="0"/>
        <v>490.00000000000011</v>
      </c>
      <c r="B35" s="31">
        <f t="shared" si="1"/>
        <v>8.1666666666666679</v>
      </c>
      <c r="C35" s="85" t="str">
        <f t="shared" si="7"/>
        <v>tisdag</v>
      </c>
      <c r="D35" s="79">
        <v>46140</v>
      </c>
      <c r="E35" s="32"/>
      <c r="F35" s="33"/>
      <c r="G35" s="34">
        <f t="shared" si="2"/>
        <v>30</v>
      </c>
      <c r="H35" s="35"/>
      <c r="I35" s="36">
        <f t="shared" si="3"/>
        <v>0</v>
      </c>
      <c r="J35" s="37">
        <f t="shared" si="6"/>
        <v>269.99999999999989</v>
      </c>
      <c r="K35" s="38">
        <f t="shared" si="4"/>
        <v>4</v>
      </c>
      <c r="L35" s="39">
        <f t="shared" si="5"/>
        <v>29.999999999999886</v>
      </c>
      <c r="M35" s="29"/>
    </row>
    <row r="36" spans="1:13" ht="12.75" x14ac:dyDescent="0.2">
      <c r="A36" s="30">
        <f t="shared" si="0"/>
        <v>490.00000000000011</v>
      </c>
      <c r="B36" s="31">
        <f t="shared" si="1"/>
        <v>8.1666666666666679</v>
      </c>
      <c r="C36" s="85" t="str">
        <f t="shared" si="7"/>
        <v>onsdag</v>
      </c>
      <c r="D36" s="79">
        <v>46141</v>
      </c>
      <c r="E36" s="32"/>
      <c r="F36" s="33"/>
      <c r="G36" s="34">
        <f t="shared" si="2"/>
        <v>30</v>
      </c>
      <c r="H36" s="35"/>
      <c r="I36" s="36">
        <f t="shared" si="3"/>
        <v>0</v>
      </c>
      <c r="J36" s="37">
        <f t="shared" si="6"/>
        <v>269.99999999999989</v>
      </c>
      <c r="K36" s="38">
        <f t="shared" si="4"/>
        <v>4</v>
      </c>
      <c r="L36" s="39">
        <f t="shared" si="5"/>
        <v>29.999999999999886</v>
      </c>
      <c r="M36" s="29"/>
    </row>
    <row r="37" spans="1:13" ht="12.75" x14ac:dyDescent="0.2">
      <c r="A37" s="40">
        <f t="shared" si="0"/>
        <v>490.00000000000011</v>
      </c>
      <c r="B37" s="41">
        <f t="shared" si="1"/>
        <v>8.1666666666666679</v>
      </c>
      <c r="C37" s="85" t="str">
        <f t="shared" si="7"/>
        <v>torsdag</v>
      </c>
      <c r="D37" s="82">
        <v>46142</v>
      </c>
      <c r="E37" s="53"/>
      <c r="F37" s="54"/>
      <c r="G37" s="55">
        <f t="shared" si="2"/>
        <v>30</v>
      </c>
      <c r="H37" s="56"/>
      <c r="I37" s="57">
        <f t="shared" si="3"/>
        <v>0</v>
      </c>
      <c r="J37" s="37">
        <f t="shared" si="6"/>
        <v>269.99999999999989</v>
      </c>
      <c r="K37" s="38">
        <f t="shared" si="4"/>
        <v>4</v>
      </c>
      <c r="L37" s="39">
        <f t="shared" si="5"/>
        <v>29.999999999999886</v>
      </c>
      <c r="M37" s="29"/>
    </row>
    <row r="38" spans="1:13" x14ac:dyDescent="0.2">
      <c r="A38" s="94"/>
      <c r="B38" s="83"/>
      <c r="C38" s="83"/>
      <c r="D38" s="84"/>
      <c r="E38" s="5"/>
      <c r="F38" s="5"/>
      <c r="G38" s="5"/>
      <c r="H38" s="5"/>
      <c r="I38" s="95" t="s">
        <v>11</v>
      </c>
      <c r="J38" s="50">
        <f>J37</f>
        <v>269.99999999999989</v>
      </c>
      <c r="K38" s="51">
        <f t="shared" si="4"/>
        <v>4</v>
      </c>
      <c r="L38" s="16">
        <f t="shared" si="5"/>
        <v>29.999999999999886</v>
      </c>
    </row>
    <row r="39" spans="1:13" x14ac:dyDescent="0.2">
      <c r="C39" s="2"/>
    </row>
  </sheetData>
  <sheetProtection sheet="1" objects="1" scenarios="1"/>
  <phoneticPr fontId="1" type="noConversion"/>
  <conditionalFormatting sqref="C8:C37">
    <cfRule type="containsText" dxfId="26" priority="1" operator="containsText" text="söndag">
      <formula>NOT(ISERROR(SEARCH("söndag",C8)))</formula>
    </cfRule>
    <cfRule type="containsText" dxfId="25" priority="2" operator="containsText" text="lördag">
      <formula>NOT(ISERROR(SEARCH("lördag",C8)))</formula>
    </cfRule>
  </conditionalFormatting>
  <conditionalFormatting sqref="D8:D37">
    <cfRule type="cellIs" dxfId="24" priority="7"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5</v>
      </c>
    </row>
    <row r="4" spans="1:13" ht="12.75" customHeight="1" x14ac:dyDescent="0.2">
      <c r="D4" s="7"/>
      <c r="E4" s="8" t="s">
        <v>2</v>
      </c>
      <c r="F4" s="8" t="s">
        <v>3</v>
      </c>
      <c r="G4" s="8" t="s">
        <v>4</v>
      </c>
      <c r="H4" s="8" t="s">
        <v>5</v>
      </c>
      <c r="I4" s="9"/>
      <c r="J4" s="10" t="s">
        <v>6</v>
      </c>
      <c r="K4" s="9"/>
    </row>
    <row r="5" spans="1:13" x14ac:dyDescent="0.2">
      <c r="E5" s="11">
        <f>H5-F5-G5/1440</f>
        <v>0.3125</v>
      </c>
      <c r="F5" s="12">
        <v>0.33333333333333331</v>
      </c>
      <c r="G5" s="13">
        <v>30</v>
      </c>
      <c r="H5" s="12">
        <v>0.66666666666666663</v>
      </c>
      <c r="I5" s="77">
        <f>(FSlut*1440)-(FStart*1440)-Lunch</f>
        <v>450</v>
      </c>
      <c r="J5" s="14">
        <f>April!J38</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450</v>
      </c>
      <c r="B8" s="20">
        <f t="shared" ref="B8:B38" si="0">A8/60</f>
        <v>7.5</v>
      </c>
      <c r="C8" s="99" t="str">
        <f>TEXT(D8, "dddd")</f>
        <v>fredag</v>
      </c>
      <c r="D8" s="78">
        <v>46143</v>
      </c>
      <c r="E8" s="21"/>
      <c r="F8" s="22"/>
      <c r="G8" s="23">
        <f t="shared" ref="G8:G38" si="1">Lunch</f>
        <v>30</v>
      </c>
      <c r="H8" s="24"/>
      <c r="I8" s="25">
        <f>IF(AND(F8&lt;&gt;"",H8&lt;&gt;""),((FStart-F8)+(H8-FSlut)+(Lunch-G8)/1440+E8/1440)*1440,IF(AND(F8="",H8="",E8&lt;&gt;""),E8,0))</f>
        <v>0</v>
      </c>
      <c r="J8" s="26">
        <f>Ingående+I8</f>
        <v>269.99999999999989</v>
      </c>
      <c r="K8" s="27">
        <f t="shared" ref="K8:K39" si="2">TRUNC(J8/60,0)</f>
        <v>4</v>
      </c>
      <c r="L8" s="28">
        <f t="shared" ref="L8:L39" si="3">MOD(ABS(J8),60)</f>
        <v>29.999999999999886</v>
      </c>
      <c r="M8" s="29"/>
    </row>
    <row r="9" spans="1:13" ht="12.75" x14ac:dyDescent="0.2">
      <c r="A9" s="30">
        <f>$I$5+I9</f>
        <v>450</v>
      </c>
      <c r="B9" s="31">
        <f t="shared" si="0"/>
        <v>7.5</v>
      </c>
      <c r="C9" s="85" t="str">
        <f>TEXT(D9, "dddd")</f>
        <v>lördag</v>
      </c>
      <c r="D9" s="79">
        <v>46144</v>
      </c>
      <c r="E9" s="32"/>
      <c r="F9" s="33"/>
      <c r="G9" s="34">
        <f t="shared" si="1"/>
        <v>30</v>
      </c>
      <c r="H9" s="35"/>
      <c r="I9" s="36">
        <f>IF(AND(F9&lt;&gt;"",H9&lt;&gt;""),((FStart-F9)+(H9-FSlut)+(Lunch-G9)/1440+E9/1440)*1440,IF(AND(F9="",H9="",E9&lt;&gt;""),E9,0))</f>
        <v>0</v>
      </c>
      <c r="J9" s="37">
        <f t="shared" ref="J9:J38" si="4">J8+I9</f>
        <v>269.99999999999989</v>
      </c>
      <c r="K9" s="38">
        <f t="shared" si="2"/>
        <v>4</v>
      </c>
      <c r="L9" s="39">
        <f t="shared" si="3"/>
        <v>29.999999999999886</v>
      </c>
      <c r="M9" s="29"/>
    </row>
    <row r="10" spans="1:13" ht="12.75" x14ac:dyDescent="0.2">
      <c r="A10" s="30">
        <f t="shared" ref="A10:A38" si="5">$I$5+I10</f>
        <v>450</v>
      </c>
      <c r="B10" s="31">
        <f t="shared" si="0"/>
        <v>7.5</v>
      </c>
      <c r="C10" s="85" t="str">
        <f t="shared" ref="C10:C38" si="6">TEXT(D10, "dddd")</f>
        <v>söndag</v>
      </c>
      <c r="D10" s="79">
        <v>46145</v>
      </c>
      <c r="E10" s="32"/>
      <c r="F10" s="33"/>
      <c r="G10" s="34">
        <f t="shared" si="1"/>
        <v>30</v>
      </c>
      <c r="H10" s="35"/>
      <c r="I10" s="36">
        <f t="shared" ref="I10:I38" si="7">IF(AND(F10&lt;&gt;"",H10&lt;&gt;""),((FStart-F10)+(H10-FSlut)+(Lunch-G10)/1440+E10/1440)*1440,IF(AND(F10="",H10="",E10&lt;&gt;""),E10,0))</f>
        <v>0</v>
      </c>
      <c r="J10" s="37">
        <f t="shared" si="4"/>
        <v>269.99999999999989</v>
      </c>
      <c r="K10" s="38">
        <f t="shared" si="2"/>
        <v>4</v>
      </c>
      <c r="L10" s="39">
        <f t="shared" si="3"/>
        <v>29.999999999999886</v>
      </c>
      <c r="M10" s="29"/>
    </row>
    <row r="11" spans="1:13" ht="12.75" x14ac:dyDescent="0.2">
      <c r="A11" s="30">
        <f t="shared" si="5"/>
        <v>450</v>
      </c>
      <c r="B11" s="31">
        <f t="shared" si="0"/>
        <v>7.5</v>
      </c>
      <c r="C11" s="85" t="str">
        <f t="shared" si="6"/>
        <v>måndag</v>
      </c>
      <c r="D11" s="79">
        <v>46146</v>
      </c>
      <c r="E11" s="32"/>
      <c r="F11" s="33"/>
      <c r="G11" s="34">
        <f t="shared" si="1"/>
        <v>30</v>
      </c>
      <c r="H11" s="35"/>
      <c r="I11" s="36">
        <f t="shared" si="7"/>
        <v>0</v>
      </c>
      <c r="J11" s="37">
        <f t="shared" si="4"/>
        <v>269.99999999999989</v>
      </c>
      <c r="K11" s="38">
        <f t="shared" si="2"/>
        <v>4</v>
      </c>
      <c r="L11" s="39">
        <f t="shared" si="3"/>
        <v>29.999999999999886</v>
      </c>
      <c r="M11" s="29"/>
    </row>
    <row r="12" spans="1:13" ht="12.75" x14ac:dyDescent="0.2">
      <c r="A12" s="30">
        <f t="shared" si="5"/>
        <v>450</v>
      </c>
      <c r="B12" s="31">
        <f t="shared" si="0"/>
        <v>7.5</v>
      </c>
      <c r="C12" s="85" t="str">
        <f t="shared" si="6"/>
        <v>tisdag</v>
      </c>
      <c r="D12" s="79">
        <v>46147</v>
      </c>
      <c r="E12" s="32"/>
      <c r="F12" s="33"/>
      <c r="G12" s="34">
        <f t="shared" si="1"/>
        <v>30</v>
      </c>
      <c r="H12" s="35"/>
      <c r="I12" s="36">
        <f t="shared" si="7"/>
        <v>0</v>
      </c>
      <c r="J12" s="37">
        <f t="shared" si="4"/>
        <v>269.99999999999989</v>
      </c>
      <c r="K12" s="38">
        <f t="shared" si="2"/>
        <v>4</v>
      </c>
      <c r="L12" s="39">
        <f t="shared" si="3"/>
        <v>29.999999999999886</v>
      </c>
      <c r="M12" s="29"/>
    </row>
    <row r="13" spans="1:13" ht="12.75" x14ac:dyDescent="0.2">
      <c r="A13" s="30">
        <f t="shared" si="5"/>
        <v>450</v>
      </c>
      <c r="B13" s="31">
        <f t="shared" si="0"/>
        <v>7.5</v>
      </c>
      <c r="C13" s="85" t="str">
        <f t="shared" si="6"/>
        <v>onsdag</v>
      </c>
      <c r="D13" s="79">
        <v>46148</v>
      </c>
      <c r="E13" s="32"/>
      <c r="F13" s="33"/>
      <c r="G13" s="34">
        <f t="shared" si="1"/>
        <v>30</v>
      </c>
      <c r="H13" s="35"/>
      <c r="I13" s="36">
        <f t="shared" si="7"/>
        <v>0</v>
      </c>
      <c r="J13" s="37">
        <f t="shared" si="4"/>
        <v>269.99999999999989</v>
      </c>
      <c r="K13" s="38">
        <f t="shared" si="2"/>
        <v>4</v>
      </c>
      <c r="L13" s="39">
        <f t="shared" si="3"/>
        <v>29.999999999999886</v>
      </c>
      <c r="M13" s="29"/>
    </row>
    <row r="14" spans="1:13" ht="12.75" x14ac:dyDescent="0.2">
      <c r="A14" s="30">
        <f t="shared" si="5"/>
        <v>450</v>
      </c>
      <c r="B14" s="31">
        <f t="shared" si="0"/>
        <v>7.5</v>
      </c>
      <c r="C14" s="85" t="str">
        <f t="shared" si="6"/>
        <v>torsdag</v>
      </c>
      <c r="D14" s="79">
        <v>46149</v>
      </c>
      <c r="E14" s="32"/>
      <c r="F14" s="33"/>
      <c r="G14" s="34">
        <f t="shared" si="1"/>
        <v>30</v>
      </c>
      <c r="H14" s="35"/>
      <c r="I14" s="36">
        <f t="shared" si="7"/>
        <v>0</v>
      </c>
      <c r="J14" s="37">
        <f t="shared" si="4"/>
        <v>269.99999999999989</v>
      </c>
      <c r="K14" s="38">
        <f t="shared" si="2"/>
        <v>4</v>
      </c>
      <c r="L14" s="39">
        <f t="shared" si="3"/>
        <v>29.999999999999886</v>
      </c>
      <c r="M14" s="29"/>
    </row>
    <row r="15" spans="1:13" ht="12.75" x14ac:dyDescent="0.2">
      <c r="A15" s="30">
        <f t="shared" si="5"/>
        <v>450</v>
      </c>
      <c r="B15" s="31">
        <f t="shared" si="0"/>
        <v>7.5</v>
      </c>
      <c r="C15" s="85" t="str">
        <f t="shared" si="6"/>
        <v>fredag</v>
      </c>
      <c r="D15" s="79">
        <v>46150</v>
      </c>
      <c r="E15" s="32"/>
      <c r="F15" s="33"/>
      <c r="G15" s="34">
        <f t="shared" si="1"/>
        <v>30</v>
      </c>
      <c r="H15" s="35"/>
      <c r="I15" s="36">
        <f t="shared" si="7"/>
        <v>0</v>
      </c>
      <c r="J15" s="37">
        <f t="shared" si="4"/>
        <v>269.99999999999989</v>
      </c>
      <c r="K15" s="38">
        <f t="shared" si="2"/>
        <v>4</v>
      </c>
      <c r="L15" s="39">
        <f t="shared" si="3"/>
        <v>29.999999999999886</v>
      </c>
      <c r="M15" s="29"/>
    </row>
    <row r="16" spans="1:13" ht="12.75" x14ac:dyDescent="0.2">
      <c r="A16" s="30">
        <f t="shared" si="5"/>
        <v>450</v>
      </c>
      <c r="B16" s="31">
        <f t="shared" si="0"/>
        <v>7.5</v>
      </c>
      <c r="C16" s="85" t="str">
        <f t="shared" si="6"/>
        <v>lördag</v>
      </c>
      <c r="D16" s="79">
        <v>46151</v>
      </c>
      <c r="E16" s="32"/>
      <c r="F16" s="33"/>
      <c r="G16" s="34">
        <f t="shared" si="1"/>
        <v>30</v>
      </c>
      <c r="H16" s="35"/>
      <c r="I16" s="36">
        <f t="shared" si="7"/>
        <v>0</v>
      </c>
      <c r="J16" s="37">
        <f t="shared" si="4"/>
        <v>269.99999999999989</v>
      </c>
      <c r="K16" s="38">
        <f t="shared" si="2"/>
        <v>4</v>
      </c>
      <c r="L16" s="39">
        <f t="shared" si="3"/>
        <v>29.999999999999886</v>
      </c>
      <c r="M16" s="29"/>
    </row>
    <row r="17" spans="1:13" ht="12.75" x14ac:dyDescent="0.2">
      <c r="A17" s="30">
        <f t="shared" si="5"/>
        <v>450</v>
      </c>
      <c r="B17" s="31">
        <f t="shared" si="0"/>
        <v>7.5</v>
      </c>
      <c r="C17" s="85" t="str">
        <f t="shared" si="6"/>
        <v>söndag</v>
      </c>
      <c r="D17" s="79">
        <v>46152</v>
      </c>
      <c r="E17" s="32"/>
      <c r="F17" s="33"/>
      <c r="G17" s="34">
        <f t="shared" si="1"/>
        <v>30</v>
      </c>
      <c r="H17" s="35"/>
      <c r="I17" s="36">
        <f t="shared" si="7"/>
        <v>0</v>
      </c>
      <c r="J17" s="37">
        <f t="shared" si="4"/>
        <v>269.99999999999989</v>
      </c>
      <c r="K17" s="38">
        <f t="shared" si="2"/>
        <v>4</v>
      </c>
      <c r="L17" s="39">
        <f t="shared" si="3"/>
        <v>29.999999999999886</v>
      </c>
      <c r="M17" s="29"/>
    </row>
    <row r="18" spans="1:13" ht="12.75" x14ac:dyDescent="0.2">
      <c r="A18" s="30">
        <f t="shared" si="5"/>
        <v>450</v>
      </c>
      <c r="B18" s="31">
        <f t="shared" si="0"/>
        <v>7.5</v>
      </c>
      <c r="C18" s="85" t="str">
        <f t="shared" si="6"/>
        <v>måndag</v>
      </c>
      <c r="D18" s="79">
        <v>46153</v>
      </c>
      <c r="E18" s="32"/>
      <c r="F18" s="33"/>
      <c r="G18" s="34">
        <f t="shared" si="1"/>
        <v>30</v>
      </c>
      <c r="H18" s="35"/>
      <c r="I18" s="36">
        <f t="shared" si="7"/>
        <v>0</v>
      </c>
      <c r="J18" s="37">
        <f t="shared" si="4"/>
        <v>269.99999999999989</v>
      </c>
      <c r="K18" s="38">
        <f t="shared" si="2"/>
        <v>4</v>
      </c>
      <c r="L18" s="39">
        <f t="shared" si="3"/>
        <v>29.999999999999886</v>
      </c>
      <c r="M18" s="29"/>
    </row>
    <row r="19" spans="1:13" ht="12.75" x14ac:dyDescent="0.2">
      <c r="A19" s="30">
        <f t="shared" si="5"/>
        <v>450</v>
      </c>
      <c r="B19" s="31">
        <f t="shared" si="0"/>
        <v>7.5</v>
      </c>
      <c r="C19" s="85" t="str">
        <f t="shared" si="6"/>
        <v>tisdag</v>
      </c>
      <c r="D19" s="79">
        <v>46154</v>
      </c>
      <c r="E19" s="32"/>
      <c r="F19" s="33"/>
      <c r="G19" s="34">
        <f t="shared" si="1"/>
        <v>30</v>
      </c>
      <c r="H19" s="35"/>
      <c r="I19" s="36">
        <f t="shared" si="7"/>
        <v>0</v>
      </c>
      <c r="J19" s="37">
        <f t="shared" si="4"/>
        <v>269.99999999999989</v>
      </c>
      <c r="K19" s="38">
        <f t="shared" si="2"/>
        <v>4</v>
      </c>
      <c r="L19" s="39">
        <f t="shared" si="3"/>
        <v>29.999999999999886</v>
      </c>
      <c r="M19" s="29"/>
    </row>
    <row r="20" spans="1:13" ht="12.75" x14ac:dyDescent="0.2">
      <c r="A20" s="30">
        <f t="shared" si="5"/>
        <v>450</v>
      </c>
      <c r="B20" s="31">
        <f t="shared" si="0"/>
        <v>7.5</v>
      </c>
      <c r="C20" s="85" t="str">
        <f t="shared" si="6"/>
        <v>onsdag</v>
      </c>
      <c r="D20" s="79">
        <v>46155</v>
      </c>
      <c r="E20" s="32"/>
      <c r="F20" s="33"/>
      <c r="G20" s="34">
        <f t="shared" si="1"/>
        <v>30</v>
      </c>
      <c r="H20" s="35"/>
      <c r="I20" s="36">
        <f t="shared" si="7"/>
        <v>0</v>
      </c>
      <c r="J20" s="37">
        <f t="shared" si="4"/>
        <v>269.99999999999989</v>
      </c>
      <c r="K20" s="38">
        <f t="shared" si="2"/>
        <v>4</v>
      </c>
      <c r="L20" s="39">
        <f t="shared" si="3"/>
        <v>29.999999999999886</v>
      </c>
      <c r="M20" s="29"/>
    </row>
    <row r="21" spans="1:13" ht="12.75" x14ac:dyDescent="0.2">
      <c r="A21" s="30">
        <f t="shared" si="5"/>
        <v>450</v>
      </c>
      <c r="B21" s="31">
        <f t="shared" si="0"/>
        <v>7.5</v>
      </c>
      <c r="C21" s="100" t="str">
        <f t="shared" si="6"/>
        <v>torsdag</v>
      </c>
      <c r="D21" s="79">
        <v>46156</v>
      </c>
      <c r="E21" s="32"/>
      <c r="F21" s="33"/>
      <c r="G21" s="34">
        <f t="shared" si="1"/>
        <v>30</v>
      </c>
      <c r="H21" s="35"/>
      <c r="I21" s="36">
        <f t="shared" si="7"/>
        <v>0</v>
      </c>
      <c r="J21" s="37">
        <f t="shared" si="4"/>
        <v>269.99999999999989</v>
      </c>
      <c r="K21" s="38">
        <f t="shared" si="2"/>
        <v>4</v>
      </c>
      <c r="L21" s="39">
        <f t="shared" si="3"/>
        <v>29.999999999999886</v>
      </c>
      <c r="M21" s="29"/>
    </row>
    <row r="22" spans="1:13" ht="12.75" x14ac:dyDescent="0.2">
      <c r="A22" s="30">
        <f t="shared" si="5"/>
        <v>450</v>
      </c>
      <c r="B22" s="31">
        <f t="shared" si="0"/>
        <v>7.5</v>
      </c>
      <c r="C22" s="85" t="str">
        <f t="shared" si="6"/>
        <v>fredag</v>
      </c>
      <c r="D22" s="79">
        <v>46157</v>
      </c>
      <c r="E22" s="32"/>
      <c r="F22" s="33"/>
      <c r="G22" s="34">
        <f t="shared" si="1"/>
        <v>30</v>
      </c>
      <c r="H22" s="35"/>
      <c r="I22" s="36">
        <f t="shared" si="7"/>
        <v>0</v>
      </c>
      <c r="J22" s="37">
        <f t="shared" si="4"/>
        <v>269.99999999999989</v>
      </c>
      <c r="K22" s="38">
        <f t="shared" si="2"/>
        <v>4</v>
      </c>
      <c r="L22" s="39">
        <f t="shared" si="3"/>
        <v>29.999999999999886</v>
      </c>
      <c r="M22" s="29"/>
    </row>
    <row r="23" spans="1:13" ht="12.75" x14ac:dyDescent="0.2">
      <c r="A23" s="30">
        <f t="shared" si="5"/>
        <v>450</v>
      </c>
      <c r="B23" s="31">
        <f t="shared" si="0"/>
        <v>7.5</v>
      </c>
      <c r="C23" s="85" t="str">
        <f t="shared" si="6"/>
        <v>lördag</v>
      </c>
      <c r="D23" s="79">
        <v>46158</v>
      </c>
      <c r="E23" s="32"/>
      <c r="F23" s="33"/>
      <c r="G23" s="34">
        <f t="shared" si="1"/>
        <v>30</v>
      </c>
      <c r="H23" s="35"/>
      <c r="I23" s="36">
        <f t="shared" si="7"/>
        <v>0</v>
      </c>
      <c r="J23" s="37">
        <f t="shared" si="4"/>
        <v>269.99999999999989</v>
      </c>
      <c r="K23" s="38">
        <f t="shared" si="2"/>
        <v>4</v>
      </c>
      <c r="L23" s="39">
        <f t="shared" si="3"/>
        <v>29.999999999999886</v>
      </c>
      <c r="M23" s="29"/>
    </row>
    <row r="24" spans="1:13" ht="12.75" x14ac:dyDescent="0.2">
      <c r="A24" s="30">
        <f t="shared" si="5"/>
        <v>450</v>
      </c>
      <c r="B24" s="31">
        <f t="shared" si="0"/>
        <v>7.5</v>
      </c>
      <c r="C24" s="85" t="str">
        <f t="shared" si="6"/>
        <v>söndag</v>
      </c>
      <c r="D24" s="79">
        <v>46159</v>
      </c>
      <c r="E24" s="32"/>
      <c r="F24" s="33"/>
      <c r="G24" s="34">
        <f t="shared" si="1"/>
        <v>30</v>
      </c>
      <c r="H24" s="35"/>
      <c r="I24" s="36">
        <f t="shared" si="7"/>
        <v>0</v>
      </c>
      <c r="J24" s="37">
        <f t="shared" si="4"/>
        <v>269.99999999999989</v>
      </c>
      <c r="K24" s="38">
        <f t="shared" si="2"/>
        <v>4</v>
      </c>
      <c r="L24" s="39">
        <f t="shared" si="3"/>
        <v>29.999999999999886</v>
      </c>
      <c r="M24" s="29"/>
    </row>
    <row r="25" spans="1:13" ht="12.75" x14ac:dyDescent="0.2">
      <c r="A25" s="30">
        <f t="shared" si="5"/>
        <v>450</v>
      </c>
      <c r="B25" s="31">
        <f t="shared" si="0"/>
        <v>7.5</v>
      </c>
      <c r="C25" s="100" t="str">
        <f t="shared" si="6"/>
        <v>måndag</v>
      </c>
      <c r="D25" s="79">
        <v>46160</v>
      </c>
      <c r="E25" s="32"/>
      <c r="F25" s="33"/>
      <c r="G25" s="34">
        <f t="shared" si="1"/>
        <v>30</v>
      </c>
      <c r="H25" s="35"/>
      <c r="I25" s="36">
        <f t="shared" si="7"/>
        <v>0</v>
      </c>
      <c r="J25" s="37">
        <f t="shared" si="4"/>
        <v>269.99999999999989</v>
      </c>
      <c r="K25" s="38">
        <f t="shared" si="2"/>
        <v>4</v>
      </c>
      <c r="L25" s="39">
        <f t="shared" si="3"/>
        <v>29.999999999999886</v>
      </c>
      <c r="M25" s="29"/>
    </row>
    <row r="26" spans="1:13" ht="12.75" x14ac:dyDescent="0.2">
      <c r="A26" s="30">
        <f t="shared" si="5"/>
        <v>450</v>
      </c>
      <c r="B26" s="31">
        <f t="shared" si="0"/>
        <v>7.5</v>
      </c>
      <c r="C26" s="85" t="str">
        <f t="shared" si="6"/>
        <v>tisdag</v>
      </c>
      <c r="D26" s="79">
        <v>46161</v>
      </c>
      <c r="E26" s="32"/>
      <c r="F26" s="33"/>
      <c r="G26" s="34">
        <f t="shared" si="1"/>
        <v>30</v>
      </c>
      <c r="H26" s="35"/>
      <c r="I26" s="36">
        <f t="shared" si="7"/>
        <v>0</v>
      </c>
      <c r="J26" s="37">
        <f t="shared" si="4"/>
        <v>269.99999999999989</v>
      </c>
      <c r="K26" s="38">
        <f t="shared" si="2"/>
        <v>4</v>
      </c>
      <c r="L26" s="39">
        <f t="shared" si="3"/>
        <v>29.999999999999886</v>
      </c>
      <c r="M26" s="29"/>
    </row>
    <row r="27" spans="1:13" ht="12.75" x14ac:dyDescent="0.2">
      <c r="A27" s="30">
        <f t="shared" si="5"/>
        <v>450</v>
      </c>
      <c r="B27" s="31">
        <f t="shared" si="0"/>
        <v>7.5</v>
      </c>
      <c r="C27" s="85" t="str">
        <f t="shared" si="6"/>
        <v>onsdag</v>
      </c>
      <c r="D27" s="79">
        <v>46162</v>
      </c>
      <c r="E27" s="32"/>
      <c r="F27" s="33"/>
      <c r="G27" s="34">
        <f t="shared" si="1"/>
        <v>30</v>
      </c>
      <c r="H27" s="35"/>
      <c r="I27" s="36">
        <f t="shared" si="7"/>
        <v>0</v>
      </c>
      <c r="J27" s="37">
        <f t="shared" si="4"/>
        <v>269.99999999999989</v>
      </c>
      <c r="K27" s="38">
        <f t="shared" si="2"/>
        <v>4</v>
      </c>
      <c r="L27" s="39">
        <f t="shared" si="3"/>
        <v>29.999999999999886</v>
      </c>
      <c r="M27" s="29"/>
    </row>
    <row r="28" spans="1:13" ht="12.75" x14ac:dyDescent="0.2">
      <c r="A28" s="30">
        <f t="shared" si="5"/>
        <v>450</v>
      </c>
      <c r="B28" s="31">
        <f t="shared" si="0"/>
        <v>7.5</v>
      </c>
      <c r="C28" s="85" t="str">
        <f t="shared" si="6"/>
        <v>torsdag</v>
      </c>
      <c r="D28" s="79">
        <v>46163</v>
      </c>
      <c r="E28" s="32"/>
      <c r="F28" s="33"/>
      <c r="G28" s="34">
        <f t="shared" si="1"/>
        <v>30</v>
      </c>
      <c r="H28" s="35"/>
      <c r="I28" s="36">
        <f t="shared" si="7"/>
        <v>0</v>
      </c>
      <c r="J28" s="37">
        <f t="shared" si="4"/>
        <v>269.99999999999989</v>
      </c>
      <c r="K28" s="38">
        <f t="shared" si="2"/>
        <v>4</v>
      </c>
      <c r="L28" s="39">
        <f t="shared" si="3"/>
        <v>29.999999999999886</v>
      </c>
      <c r="M28" s="29"/>
    </row>
    <row r="29" spans="1:13" ht="12.75" x14ac:dyDescent="0.2">
      <c r="A29" s="30">
        <f t="shared" si="5"/>
        <v>450</v>
      </c>
      <c r="B29" s="31">
        <f t="shared" si="0"/>
        <v>7.5</v>
      </c>
      <c r="C29" s="85" t="str">
        <f t="shared" si="6"/>
        <v>fredag</v>
      </c>
      <c r="D29" s="79">
        <v>46164</v>
      </c>
      <c r="E29" s="32"/>
      <c r="F29" s="33"/>
      <c r="G29" s="34">
        <f t="shared" si="1"/>
        <v>30</v>
      </c>
      <c r="H29" s="35"/>
      <c r="I29" s="36">
        <f t="shared" si="7"/>
        <v>0</v>
      </c>
      <c r="J29" s="37">
        <f t="shared" si="4"/>
        <v>269.99999999999989</v>
      </c>
      <c r="K29" s="38">
        <f t="shared" si="2"/>
        <v>4</v>
      </c>
      <c r="L29" s="39">
        <f t="shared" si="3"/>
        <v>29.999999999999886</v>
      </c>
      <c r="M29" s="29"/>
    </row>
    <row r="30" spans="1:13" ht="12.75" x14ac:dyDescent="0.2">
      <c r="A30" s="30">
        <f t="shared" si="5"/>
        <v>450</v>
      </c>
      <c r="B30" s="31">
        <f t="shared" si="0"/>
        <v>7.5</v>
      </c>
      <c r="C30" s="85" t="str">
        <f t="shared" si="6"/>
        <v>lördag</v>
      </c>
      <c r="D30" s="79">
        <v>46165</v>
      </c>
      <c r="E30" s="32"/>
      <c r="F30" s="33"/>
      <c r="G30" s="34">
        <f t="shared" si="1"/>
        <v>30</v>
      </c>
      <c r="H30" s="35"/>
      <c r="I30" s="36">
        <f t="shared" si="7"/>
        <v>0</v>
      </c>
      <c r="J30" s="37">
        <f t="shared" si="4"/>
        <v>269.99999999999989</v>
      </c>
      <c r="K30" s="38">
        <f t="shared" si="2"/>
        <v>4</v>
      </c>
      <c r="L30" s="39">
        <f t="shared" si="3"/>
        <v>29.999999999999886</v>
      </c>
      <c r="M30" s="29"/>
    </row>
    <row r="31" spans="1:13" ht="12.75" x14ac:dyDescent="0.2">
      <c r="A31" s="30">
        <f t="shared" si="5"/>
        <v>450</v>
      </c>
      <c r="B31" s="31">
        <f t="shared" si="0"/>
        <v>7.5</v>
      </c>
      <c r="C31" s="85" t="str">
        <f t="shared" si="6"/>
        <v>söndag</v>
      </c>
      <c r="D31" s="79">
        <v>46166</v>
      </c>
      <c r="E31" s="32"/>
      <c r="F31" s="33"/>
      <c r="G31" s="34">
        <f t="shared" si="1"/>
        <v>30</v>
      </c>
      <c r="H31" s="35"/>
      <c r="I31" s="36">
        <f t="shared" si="7"/>
        <v>0</v>
      </c>
      <c r="J31" s="37">
        <f t="shared" si="4"/>
        <v>269.99999999999989</v>
      </c>
      <c r="K31" s="38">
        <f t="shared" si="2"/>
        <v>4</v>
      </c>
      <c r="L31" s="39">
        <f t="shared" si="3"/>
        <v>29.999999999999886</v>
      </c>
      <c r="M31" s="29"/>
    </row>
    <row r="32" spans="1:13" ht="12.75" x14ac:dyDescent="0.2">
      <c r="A32" s="30">
        <f t="shared" si="5"/>
        <v>450</v>
      </c>
      <c r="B32" s="31">
        <f t="shared" si="0"/>
        <v>7.5</v>
      </c>
      <c r="C32" s="85" t="str">
        <f t="shared" si="6"/>
        <v>måndag</v>
      </c>
      <c r="D32" s="79">
        <v>46167</v>
      </c>
      <c r="E32" s="32"/>
      <c r="F32" s="33"/>
      <c r="G32" s="34">
        <f t="shared" si="1"/>
        <v>30</v>
      </c>
      <c r="H32" s="35"/>
      <c r="I32" s="36">
        <f t="shared" si="7"/>
        <v>0</v>
      </c>
      <c r="J32" s="37">
        <f t="shared" si="4"/>
        <v>269.99999999999989</v>
      </c>
      <c r="K32" s="38">
        <f t="shared" si="2"/>
        <v>4</v>
      </c>
      <c r="L32" s="39">
        <f t="shared" si="3"/>
        <v>29.999999999999886</v>
      </c>
      <c r="M32" s="29"/>
    </row>
    <row r="33" spans="1:13" ht="12.75" x14ac:dyDescent="0.2">
      <c r="A33" s="30">
        <f t="shared" si="5"/>
        <v>450</v>
      </c>
      <c r="B33" s="31">
        <f t="shared" si="0"/>
        <v>7.5</v>
      </c>
      <c r="C33" s="85" t="str">
        <f t="shared" si="6"/>
        <v>tisdag</v>
      </c>
      <c r="D33" s="79">
        <v>46168</v>
      </c>
      <c r="E33" s="32"/>
      <c r="F33" s="33"/>
      <c r="G33" s="34">
        <f t="shared" si="1"/>
        <v>30</v>
      </c>
      <c r="H33" s="35"/>
      <c r="I33" s="36">
        <f t="shared" si="7"/>
        <v>0</v>
      </c>
      <c r="J33" s="37">
        <f t="shared" si="4"/>
        <v>269.99999999999989</v>
      </c>
      <c r="K33" s="38">
        <f t="shared" si="2"/>
        <v>4</v>
      </c>
      <c r="L33" s="39">
        <f t="shared" si="3"/>
        <v>29.999999999999886</v>
      </c>
      <c r="M33" s="29"/>
    </row>
    <row r="34" spans="1:13" ht="12.75" x14ac:dyDescent="0.2">
      <c r="A34" s="30">
        <f t="shared" si="5"/>
        <v>450</v>
      </c>
      <c r="B34" s="31">
        <f t="shared" si="0"/>
        <v>7.5</v>
      </c>
      <c r="C34" s="85" t="str">
        <f t="shared" si="6"/>
        <v>onsdag</v>
      </c>
      <c r="D34" s="79">
        <v>46169</v>
      </c>
      <c r="E34" s="32"/>
      <c r="F34" s="33"/>
      <c r="G34" s="34">
        <f t="shared" si="1"/>
        <v>30</v>
      </c>
      <c r="H34" s="35"/>
      <c r="I34" s="36">
        <f t="shared" si="7"/>
        <v>0</v>
      </c>
      <c r="J34" s="37">
        <f t="shared" si="4"/>
        <v>269.99999999999989</v>
      </c>
      <c r="K34" s="38">
        <f t="shared" si="2"/>
        <v>4</v>
      </c>
      <c r="L34" s="39">
        <f t="shared" si="3"/>
        <v>29.999999999999886</v>
      </c>
      <c r="M34" s="29"/>
    </row>
    <row r="35" spans="1:13" ht="12.75" x14ac:dyDescent="0.2">
      <c r="A35" s="30">
        <f t="shared" si="5"/>
        <v>450</v>
      </c>
      <c r="B35" s="31">
        <f t="shared" si="0"/>
        <v>7.5</v>
      </c>
      <c r="C35" s="85" t="str">
        <f t="shared" si="6"/>
        <v>torsdag</v>
      </c>
      <c r="D35" s="79">
        <v>46170</v>
      </c>
      <c r="E35" s="32"/>
      <c r="F35" s="33"/>
      <c r="G35" s="34">
        <f t="shared" si="1"/>
        <v>30</v>
      </c>
      <c r="H35" s="35"/>
      <c r="I35" s="36">
        <f t="shared" si="7"/>
        <v>0</v>
      </c>
      <c r="J35" s="37">
        <f t="shared" si="4"/>
        <v>269.99999999999989</v>
      </c>
      <c r="K35" s="38">
        <f t="shared" si="2"/>
        <v>4</v>
      </c>
      <c r="L35" s="39">
        <f t="shared" si="3"/>
        <v>29.999999999999886</v>
      </c>
      <c r="M35" s="29"/>
    </row>
    <row r="36" spans="1:13" ht="12.75" x14ac:dyDescent="0.2">
      <c r="A36" s="30">
        <f t="shared" si="5"/>
        <v>450</v>
      </c>
      <c r="B36" s="31">
        <f t="shared" si="0"/>
        <v>7.5</v>
      </c>
      <c r="C36" s="85" t="str">
        <f t="shared" si="6"/>
        <v>fredag</v>
      </c>
      <c r="D36" s="79">
        <v>46171</v>
      </c>
      <c r="E36" s="32"/>
      <c r="F36" s="33"/>
      <c r="G36" s="34">
        <f t="shared" si="1"/>
        <v>30</v>
      </c>
      <c r="H36" s="35"/>
      <c r="I36" s="36">
        <f t="shared" si="7"/>
        <v>0</v>
      </c>
      <c r="J36" s="37">
        <f t="shared" si="4"/>
        <v>269.99999999999989</v>
      </c>
      <c r="K36" s="38">
        <f t="shared" si="2"/>
        <v>4</v>
      </c>
      <c r="L36" s="39">
        <f t="shared" si="3"/>
        <v>29.999999999999886</v>
      </c>
      <c r="M36" s="29"/>
    </row>
    <row r="37" spans="1:13" ht="12.75" x14ac:dyDescent="0.2">
      <c r="A37" s="30">
        <f t="shared" si="5"/>
        <v>450</v>
      </c>
      <c r="B37" s="31">
        <f t="shared" si="0"/>
        <v>7.5</v>
      </c>
      <c r="C37" s="85" t="str">
        <f t="shared" si="6"/>
        <v>lördag</v>
      </c>
      <c r="D37" s="79">
        <v>46172</v>
      </c>
      <c r="E37" s="32"/>
      <c r="F37" s="33"/>
      <c r="G37" s="34">
        <f t="shared" si="1"/>
        <v>30</v>
      </c>
      <c r="H37" s="35"/>
      <c r="I37" s="36">
        <f t="shared" si="7"/>
        <v>0</v>
      </c>
      <c r="J37" s="37">
        <f t="shared" si="4"/>
        <v>269.99999999999989</v>
      </c>
      <c r="K37" s="38">
        <f t="shared" si="2"/>
        <v>4</v>
      </c>
      <c r="L37" s="39">
        <f t="shared" si="3"/>
        <v>29.999999999999886</v>
      </c>
      <c r="M37" s="29"/>
    </row>
    <row r="38" spans="1:13" ht="12.75" x14ac:dyDescent="0.2">
      <c r="A38" s="40">
        <f t="shared" si="5"/>
        <v>450</v>
      </c>
      <c r="B38" s="41">
        <f t="shared" si="0"/>
        <v>7.5</v>
      </c>
      <c r="C38" s="85" t="str">
        <f t="shared" si="6"/>
        <v>söndag</v>
      </c>
      <c r="D38" s="82">
        <v>46173</v>
      </c>
      <c r="E38" s="42"/>
      <c r="F38" s="43"/>
      <c r="G38" s="44">
        <f t="shared" si="1"/>
        <v>30</v>
      </c>
      <c r="H38" s="45"/>
      <c r="I38" s="46">
        <f t="shared" si="7"/>
        <v>0</v>
      </c>
      <c r="J38" s="47">
        <f t="shared" si="4"/>
        <v>269.99999999999989</v>
      </c>
      <c r="K38" s="48">
        <f t="shared" si="2"/>
        <v>4</v>
      </c>
      <c r="L38" s="49">
        <f t="shared" si="3"/>
        <v>29.999999999999886</v>
      </c>
      <c r="M38" s="29"/>
    </row>
    <row r="39" spans="1:13" x14ac:dyDescent="0.2">
      <c r="A39" s="94"/>
      <c r="B39" s="83"/>
      <c r="C39" s="83"/>
      <c r="D39" s="84"/>
      <c r="E39" s="5"/>
      <c r="F39" s="5"/>
      <c r="G39" s="5"/>
      <c r="H39" s="5"/>
      <c r="I39" s="95" t="s">
        <v>11</v>
      </c>
      <c r="J39" s="50">
        <f>J38</f>
        <v>269.99999999999989</v>
      </c>
      <c r="K39" s="51">
        <f t="shared" si="2"/>
        <v>4</v>
      </c>
      <c r="L39" s="16">
        <f t="shared" si="3"/>
        <v>29.999999999999886</v>
      </c>
    </row>
    <row r="40" spans="1:13" x14ac:dyDescent="0.2">
      <c r="C40" s="2"/>
    </row>
  </sheetData>
  <sheetProtection sheet="1" objects="1" scenarios="1"/>
  <phoneticPr fontId="1" type="noConversion"/>
  <conditionalFormatting sqref="C8:C38">
    <cfRule type="containsText" dxfId="23" priority="1" operator="containsText" text="söndag">
      <formula>NOT(ISERROR(SEARCH("söndag",C8)))</formula>
    </cfRule>
    <cfRule type="containsText" dxfId="22" priority="2" operator="containsText" text="lördag">
      <formula>NOT(ISERROR(SEARCH("lördag",C8)))</formula>
    </cfRule>
  </conditionalFormatting>
  <conditionalFormatting sqref="D8:D38">
    <cfRule type="cellIs" dxfId="21"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6</v>
      </c>
    </row>
    <row r="4" spans="1:13" ht="12.75" customHeight="1" x14ac:dyDescent="0.2">
      <c r="D4" s="7"/>
      <c r="E4" s="8" t="s">
        <v>2</v>
      </c>
      <c r="F4" s="8" t="s">
        <v>3</v>
      </c>
      <c r="G4" s="8" t="s">
        <v>4</v>
      </c>
      <c r="H4" s="8" t="s">
        <v>5</v>
      </c>
      <c r="I4" s="9"/>
      <c r="J4" s="10" t="s">
        <v>6</v>
      </c>
      <c r="K4" s="9"/>
    </row>
    <row r="5" spans="1:13" x14ac:dyDescent="0.2">
      <c r="E5" s="11">
        <f>H5-F5-G5/1440</f>
        <v>0.3125</v>
      </c>
      <c r="F5" s="12">
        <v>0.33333333333333331</v>
      </c>
      <c r="G5" s="13">
        <v>30</v>
      </c>
      <c r="H5" s="12">
        <v>0.66666666666666663</v>
      </c>
      <c r="I5" s="77">
        <f>(FSlut*1440)-(FStart*1440)-Lunch</f>
        <v>450</v>
      </c>
      <c r="J5" s="14">
        <f>Maj!J39</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 t="shared" ref="A8:A37" si="0">$I$5+I8</f>
        <v>450</v>
      </c>
      <c r="B8" s="20">
        <f t="shared" ref="B8:B37" si="1">A8/60</f>
        <v>7.5</v>
      </c>
      <c r="C8" s="98" t="str">
        <f>TEXT(D8, "dddd")</f>
        <v>måndag</v>
      </c>
      <c r="D8" s="78">
        <v>46174</v>
      </c>
      <c r="E8" s="21"/>
      <c r="F8" s="22"/>
      <c r="G8" s="23">
        <f t="shared" ref="G8:G37" si="2">Lunch</f>
        <v>30</v>
      </c>
      <c r="H8" s="24"/>
      <c r="I8" s="25">
        <f t="shared" ref="I8:I37" si="3">IF(AND(F8&lt;&gt;"",H8&lt;&gt;""),((FStart-F8)+(H8-FSlut)+(Lunch-G8)/1440+E8/1440)*1440,IF(AND(F8="",H8="",E8&lt;&gt;""),E8,0))</f>
        <v>0</v>
      </c>
      <c r="J8" s="26">
        <f>Ingående+I8</f>
        <v>269.99999999999989</v>
      </c>
      <c r="K8" s="27">
        <f t="shared" ref="K8:K38" si="4">TRUNC(J8/60,0)</f>
        <v>4</v>
      </c>
      <c r="L8" s="28">
        <f t="shared" ref="L8:L38" si="5">MOD(ABS(J8),60)</f>
        <v>29.999999999999886</v>
      </c>
      <c r="M8" s="29"/>
    </row>
    <row r="9" spans="1:13" ht="12.75" x14ac:dyDescent="0.2">
      <c r="A9" s="30">
        <f t="shared" si="0"/>
        <v>450</v>
      </c>
      <c r="B9" s="31">
        <f t="shared" si="1"/>
        <v>7.5</v>
      </c>
      <c r="C9" s="85" t="str">
        <f>TEXT(D9, "dddd")</f>
        <v>tisdag</v>
      </c>
      <c r="D9" s="79">
        <v>46175</v>
      </c>
      <c r="E9" s="32"/>
      <c r="F9" s="33"/>
      <c r="G9" s="34">
        <f t="shared" si="2"/>
        <v>30</v>
      </c>
      <c r="H9" s="35"/>
      <c r="I9" s="36">
        <f t="shared" si="3"/>
        <v>0</v>
      </c>
      <c r="J9" s="37">
        <f t="shared" ref="J9:J37" si="6">J8+I9</f>
        <v>269.99999999999989</v>
      </c>
      <c r="K9" s="38">
        <f t="shared" si="4"/>
        <v>4</v>
      </c>
      <c r="L9" s="39">
        <f t="shared" si="5"/>
        <v>29.999999999999886</v>
      </c>
      <c r="M9" s="29"/>
    </row>
    <row r="10" spans="1:13" ht="12.75" x14ac:dyDescent="0.2">
      <c r="A10" s="30">
        <f t="shared" si="0"/>
        <v>450</v>
      </c>
      <c r="B10" s="31">
        <f t="shared" si="1"/>
        <v>7.5</v>
      </c>
      <c r="C10" s="85" t="str">
        <f t="shared" ref="C10:C37" si="7">TEXT(D10, "dddd")</f>
        <v>onsdag</v>
      </c>
      <c r="D10" s="79">
        <v>46176</v>
      </c>
      <c r="E10" s="32"/>
      <c r="F10" s="33"/>
      <c r="G10" s="34">
        <f t="shared" si="2"/>
        <v>30</v>
      </c>
      <c r="H10" s="35"/>
      <c r="I10" s="36">
        <f t="shared" si="3"/>
        <v>0</v>
      </c>
      <c r="J10" s="37">
        <f t="shared" si="6"/>
        <v>269.99999999999989</v>
      </c>
      <c r="K10" s="38">
        <f t="shared" si="4"/>
        <v>4</v>
      </c>
      <c r="L10" s="39">
        <f t="shared" si="5"/>
        <v>29.999999999999886</v>
      </c>
      <c r="M10" s="29"/>
    </row>
    <row r="11" spans="1:13" ht="12.75" x14ac:dyDescent="0.2">
      <c r="A11" s="30">
        <f t="shared" si="0"/>
        <v>450</v>
      </c>
      <c r="B11" s="31">
        <f t="shared" si="1"/>
        <v>7.5</v>
      </c>
      <c r="C11" s="85" t="str">
        <f t="shared" si="7"/>
        <v>torsdag</v>
      </c>
      <c r="D11" s="79">
        <v>46177</v>
      </c>
      <c r="E11" s="32"/>
      <c r="F11" s="33"/>
      <c r="G11" s="34">
        <f t="shared" si="2"/>
        <v>30</v>
      </c>
      <c r="H11" s="35"/>
      <c r="I11" s="36">
        <f t="shared" si="3"/>
        <v>0</v>
      </c>
      <c r="J11" s="37">
        <f t="shared" si="6"/>
        <v>269.99999999999989</v>
      </c>
      <c r="K11" s="38">
        <f t="shared" si="4"/>
        <v>4</v>
      </c>
      <c r="L11" s="39">
        <f t="shared" si="5"/>
        <v>29.999999999999886</v>
      </c>
      <c r="M11" s="29"/>
    </row>
    <row r="12" spans="1:13" ht="12.75" x14ac:dyDescent="0.2">
      <c r="A12" s="30">
        <f t="shared" si="0"/>
        <v>450</v>
      </c>
      <c r="B12" s="31">
        <f t="shared" si="1"/>
        <v>7.5</v>
      </c>
      <c r="C12" s="85" t="str">
        <f t="shared" si="7"/>
        <v>fredag</v>
      </c>
      <c r="D12" s="79">
        <v>46178</v>
      </c>
      <c r="E12" s="32"/>
      <c r="F12" s="33"/>
      <c r="G12" s="34">
        <f t="shared" si="2"/>
        <v>30</v>
      </c>
      <c r="H12" s="35"/>
      <c r="I12" s="36">
        <f t="shared" si="3"/>
        <v>0</v>
      </c>
      <c r="J12" s="37">
        <f t="shared" si="6"/>
        <v>269.99999999999989</v>
      </c>
      <c r="K12" s="38">
        <f t="shared" si="4"/>
        <v>4</v>
      </c>
      <c r="L12" s="39">
        <f t="shared" si="5"/>
        <v>29.999999999999886</v>
      </c>
      <c r="M12" s="29"/>
    </row>
    <row r="13" spans="1:13" ht="12.75" x14ac:dyDescent="0.2">
      <c r="A13" s="30">
        <f t="shared" si="0"/>
        <v>450</v>
      </c>
      <c r="B13" s="31">
        <f t="shared" si="1"/>
        <v>7.5</v>
      </c>
      <c r="C13" s="100" t="str">
        <f t="shared" si="7"/>
        <v>lördag</v>
      </c>
      <c r="D13" s="79">
        <v>46179</v>
      </c>
      <c r="E13" s="32"/>
      <c r="F13" s="33"/>
      <c r="G13" s="34">
        <f t="shared" si="2"/>
        <v>30</v>
      </c>
      <c r="H13" s="35"/>
      <c r="I13" s="36">
        <f t="shared" si="3"/>
        <v>0</v>
      </c>
      <c r="J13" s="37">
        <f t="shared" si="6"/>
        <v>269.99999999999989</v>
      </c>
      <c r="K13" s="38">
        <f t="shared" si="4"/>
        <v>4</v>
      </c>
      <c r="L13" s="39">
        <f t="shared" si="5"/>
        <v>29.999999999999886</v>
      </c>
      <c r="M13" s="29"/>
    </row>
    <row r="14" spans="1:13" ht="12.75" x14ac:dyDescent="0.2">
      <c r="A14" s="30">
        <f t="shared" si="0"/>
        <v>450</v>
      </c>
      <c r="B14" s="31">
        <f t="shared" si="1"/>
        <v>7.5</v>
      </c>
      <c r="C14" s="85" t="str">
        <f t="shared" si="7"/>
        <v>söndag</v>
      </c>
      <c r="D14" s="79">
        <v>46180</v>
      </c>
      <c r="E14" s="32"/>
      <c r="F14" s="33"/>
      <c r="G14" s="34">
        <f t="shared" si="2"/>
        <v>30</v>
      </c>
      <c r="H14" s="35"/>
      <c r="I14" s="36">
        <f t="shared" si="3"/>
        <v>0</v>
      </c>
      <c r="J14" s="37">
        <f t="shared" si="6"/>
        <v>269.99999999999989</v>
      </c>
      <c r="K14" s="38">
        <f t="shared" si="4"/>
        <v>4</v>
      </c>
      <c r="L14" s="39">
        <f t="shared" si="5"/>
        <v>29.999999999999886</v>
      </c>
      <c r="M14" s="29"/>
    </row>
    <row r="15" spans="1:13" ht="12.75" x14ac:dyDescent="0.2">
      <c r="A15" s="30">
        <f t="shared" si="0"/>
        <v>450</v>
      </c>
      <c r="B15" s="31">
        <f t="shared" si="1"/>
        <v>7.5</v>
      </c>
      <c r="C15" s="85" t="str">
        <f t="shared" si="7"/>
        <v>måndag</v>
      </c>
      <c r="D15" s="79">
        <v>46181</v>
      </c>
      <c r="E15" s="32"/>
      <c r="F15" s="33"/>
      <c r="G15" s="34">
        <f t="shared" si="2"/>
        <v>30</v>
      </c>
      <c r="H15" s="35"/>
      <c r="I15" s="36">
        <f t="shared" si="3"/>
        <v>0</v>
      </c>
      <c r="J15" s="37">
        <f t="shared" si="6"/>
        <v>269.99999999999989</v>
      </c>
      <c r="K15" s="38">
        <f t="shared" si="4"/>
        <v>4</v>
      </c>
      <c r="L15" s="39">
        <f t="shared" si="5"/>
        <v>29.999999999999886</v>
      </c>
      <c r="M15" s="29"/>
    </row>
    <row r="16" spans="1:13" ht="12.75" x14ac:dyDescent="0.2">
      <c r="A16" s="30">
        <f t="shared" si="0"/>
        <v>450</v>
      </c>
      <c r="B16" s="31">
        <f t="shared" si="1"/>
        <v>7.5</v>
      </c>
      <c r="C16" s="85" t="str">
        <f t="shared" si="7"/>
        <v>tisdag</v>
      </c>
      <c r="D16" s="79">
        <v>46182</v>
      </c>
      <c r="E16" s="32"/>
      <c r="F16" s="33"/>
      <c r="G16" s="34">
        <f t="shared" si="2"/>
        <v>30</v>
      </c>
      <c r="H16" s="35"/>
      <c r="I16" s="36">
        <f t="shared" si="3"/>
        <v>0</v>
      </c>
      <c r="J16" s="37">
        <f t="shared" si="6"/>
        <v>269.99999999999989</v>
      </c>
      <c r="K16" s="38">
        <f t="shared" si="4"/>
        <v>4</v>
      </c>
      <c r="L16" s="39">
        <f t="shared" si="5"/>
        <v>29.999999999999886</v>
      </c>
      <c r="M16" s="29"/>
    </row>
    <row r="17" spans="1:13" ht="12.75" x14ac:dyDescent="0.2">
      <c r="A17" s="30">
        <f t="shared" si="0"/>
        <v>450</v>
      </c>
      <c r="B17" s="31">
        <f t="shared" si="1"/>
        <v>7.5</v>
      </c>
      <c r="C17" s="85" t="str">
        <f t="shared" si="7"/>
        <v>onsdag</v>
      </c>
      <c r="D17" s="79">
        <v>46183</v>
      </c>
      <c r="E17" s="32"/>
      <c r="F17" s="33"/>
      <c r="G17" s="34">
        <f t="shared" si="2"/>
        <v>30</v>
      </c>
      <c r="H17" s="35"/>
      <c r="I17" s="36">
        <f t="shared" si="3"/>
        <v>0</v>
      </c>
      <c r="J17" s="37">
        <f t="shared" si="6"/>
        <v>269.99999999999989</v>
      </c>
      <c r="K17" s="38">
        <f t="shared" si="4"/>
        <v>4</v>
      </c>
      <c r="L17" s="39">
        <f t="shared" si="5"/>
        <v>29.999999999999886</v>
      </c>
      <c r="M17" s="29"/>
    </row>
    <row r="18" spans="1:13" ht="12.75" x14ac:dyDescent="0.2">
      <c r="A18" s="30">
        <f t="shared" si="0"/>
        <v>450</v>
      </c>
      <c r="B18" s="31">
        <f t="shared" si="1"/>
        <v>7.5</v>
      </c>
      <c r="C18" s="85" t="str">
        <f t="shared" si="7"/>
        <v>torsdag</v>
      </c>
      <c r="D18" s="79">
        <v>46184</v>
      </c>
      <c r="E18" s="32"/>
      <c r="F18" s="33"/>
      <c r="G18" s="34">
        <f t="shared" si="2"/>
        <v>30</v>
      </c>
      <c r="H18" s="35"/>
      <c r="I18" s="36">
        <f t="shared" si="3"/>
        <v>0</v>
      </c>
      <c r="J18" s="37">
        <f t="shared" si="6"/>
        <v>269.99999999999989</v>
      </c>
      <c r="K18" s="38">
        <f t="shared" si="4"/>
        <v>4</v>
      </c>
      <c r="L18" s="39">
        <f t="shared" si="5"/>
        <v>29.999999999999886</v>
      </c>
      <c r="M18" s="29"/>
    </row>
    <row r="19" spans="1:13" ht="12.75" x14ac:dyDescent="0.2">
      <c r="A19" s="30">
        <f t="shared" si="0"/>
        <v>450</v>
      </c>
      <c r="B19" s="31">
        <f t="shared" si="1"/>
        <v>7.5</v>
      </c>
      <c r="C19" s="85" t="str">
        <f t="shared" si="7"/>
        <v>fredag</v>
      </c>
      <c r="D19" s="79">
        <v>46185</v>
      </c>
      <c r="E19" s="32"/>
      <c r="F19" s="33"/>
      <c r="G19" s="34">
        <f t="shared" si="2"/>
        <v>30</v>
      </c>
      <c r="H19" s="35"/>
      <c r="I19" s="36">
        <f t="shared" si="3"/>
        <v>0</v>
      </c>
      <c r="J19" s="37">
        <f t="shared" si="6"/>
        <v>269.99999999999989</v>
      </c>
      <c r="K19" s="38">
        <f t="shared" si="4"/>
        <v>4</v>
      </c>
      <c r="L19" s="39">
        <f t="shared" si="5"/>
        <v>29.999999999999886</v>
      </c>
      <c r="M19" s="29"/>
    </row>
    <row r="20" spans="1:13" ht="12.75" x14ac:dyDescent="0.2">
      <c r="A20" s="30">
        <f t="shared" si="0"/>
        <v>450</v>
      </c>
      <c r="B20" s="31">
        <f t="shared" si="1"/>
        <v>7.5</v>
      </c>
      <c r="C20" s="85" t="str">
        <f t="shared" si="7"/>
        <v>lördag</v>
      </c>
      <c r="D20" s="79">
        <v>46186</v>
      </c>
      <c r="E20" s="32"/>
      <c r="F20" s="33"/>
      <c r="G20" s="34">
        <f t="shared" si="2"/>
        <v>30</v>
      </c>
      <c r="H20" s="35"/>
      <c r="I20" s="36">
        <f t="shared" si="3"/>
        <v>0</v>
      </c>
      <c r="J20" s="37">
        <f t="shared" si="6"/>
        <v>269.99999999999989</v>
      </c>
      <c r="K20" s="38">
        <f t="shared" si="4"/>
        <v>4</v>
      </c>
      <c r="L20" s="39">
        <f t="shared" si="5"/>
        <v>29.999999999999886</v>
      </c>
      <c r="M20" s="29"/>
    </row>
    <row r="21" spans="1:13" ht="12.75" x14ac:dyDescent="0.2">
      <c r="A21" s="30">
        <f t="shared" si="0"/>
        <v>450</v>
      </c>
      <c r="B21" s="31">
        <f t="shared" si="1"/>
        <v>7.5</v>
      </c>
      <c r="C21" s="85" t="str">
        <f t="shared" si="7"/>
        <v>söndag</v>
      </c>
      <c r="D21" s="79">
        <v>46187</v>
      </c>
      <c r="E21" s="32"/>
      <c r="F21" s="33"/>
      <c r="G21" s="34">
        <f t="shared" si="2"/>
        <v>30</v>
      </c>
      <c r="H21" s="35"/>
      <c r="I21" s="36">
        <f t="shared" si="3"/>
        <v>0</v>
      </c>
      <c r="J21" s="37">
        <f t="shared" si="6"/>
        <v>269.99999999999989</v>
      </c>
      <c r="K21" s="38">
        <f t="shared" si="4"/>
        <v>4</v>
      </c>
      <c r="L21" s="39">
        <f t="shared" si="5"/>
        <v>29.999999999999886</v>
      </c>
      <c r="M21" s="29"/>
    </row>
    <row r="22" spans="1:13" ht="12.75" x14ac:dyDescent="0.2">
      <c r="A22" s="30">
        <f t="shared" si="0"/>
        <v>450</v>
      </c>
      <c r="B22" s="31">
        <f t="shared" si="1"/>
        <v>7.5</v>
      </c>
      <c r="C22" s="85" t="str">
        <f t="shared" si="7"/>
        <v>måndag</v>
      </c>
      <c r="D22" s="79">
        <v>46188</v>
      </c>
      <c r="E22" s="32"/>
      <c r="F22" s="33"/>
      <c r="G22" s="34">
        <f t="shared" si="2"/>
        <v>30</v>
      </c>
      <c r="H22" s="35"/>
      <c r="I22" s="36">
        <f t="shared" si="3"/>
        <v>0</v>
      </c>
      <c r="J22" s="37">
        <f t="shared" si="6"/>
        <v>269.99999999999989</v>
      </c>
      <c r="K22" s="38">
        <f t="shared" si="4"/>
        <v>4</v>
      </c>
      <c r="L22" s="39">
        <f t="shared" si="5"/>
        <v>29.999999999999886</v>
      </c>
      <c r="M22" s="29"/>
    </row>
    <row r="23" spans="1:13" ht="12.75" x14ac:dyDescent="0.2">
      <c r="A23" s="30">
        <f t="shared" si="0"/>
        <v>450</v>
      </c>
      <c r="B23" s="31">
        <f t="shared" si="1"/>
        <v>7.5</v>
      </c>
      <c r="C23" s="85" t="str">
        <f t="shared" si="7"/>
        <v>tisdag</v>
      </c>
      <c r="D23" s="79">
        <v>46189</v>
      </c>
      <c r="E23" s="32"/>
      <c r="F23" s="33"/>
      <c r="G23" s="34">
        <f t="shared" si="2"/>
        <v>30</v>
      </c>
      <c r="H23" s="35"/>
      <c r="I23" s="36">
        <f t="shared" si="3"/>
        <v>0</v>
      </c>
      <c r="J23" s="37">
        <f t="shared" si="6"/>
        <v>269.99999999999989</v>
      </c>
      <c r="K23" s="38">
        <f t="shared" si="4"/>
        <v>4</v>
      </c>
      <c r="L23" s="39">
        <f t="shared" si="5"/>
        <v>29.999999999999886</v>
      </c>
      <c r="M23" s="29"/>
    </row>
    <row r="24" spans="1:13" ht="12.75" x14ac:dyDescent="0.2">
      <c r="A24" s="30">
        <f t="shared" si="0"/>
        <v>450</v>
      </c>
      <c r="B24" s="31">
        <f t="shared" si="1"/>
        <v>7.5</v>
      </c>
      <c r="C24" s="85" t="str">
        <f t="shared" si="7"/>
        <v>onsdag</v>
      </c>
      <c r="D24" s="79">
        <v>46190</v>
      </c>
      <c r="E24" s="32"/>
      <c r="F24" s="33"/>
      <c r="G24" s="34">
        <f t="shared" si="2"/>
        <v>30</v>
      </c>
      <c r="H24" s="35"/>
      <c r="I24" s="36">
        <f t="shared" si="3"/>
        <v>0</v>
      </c>
      <c r="J24" s="37">
        <f t="shared" si="6"/>
        <v>269.99999999999989</v>
      </c>
      <c r="K24" s="38">
        <f t="shared" si="4"/>
        <v>4</v>
      </c>
      <c r="L24" s="39">
        <f t="shared" si="5"/>
        <v>29.999999999999886</v>
      </c>
      <c r="M24" s="29"/>
    </row>
    <row r="25" spans="1:13" ht="12.75" x14ac:dyDescent="0.2">
      <c r="A25" s="30">
        <f t="shared" si="0"/>
        <v>450</v>
      </c>
      <c r="B25" s="31">
        <f t="shared" si="1"/>
        <v>7.5</v>
      </c>
      <c r="C25" s="85" t="str">
        <f t="shared" si="7"/>
        <v>torsdag</v>
      </c>
      <c r="D25" s="79">
        <v>46191</v>
      </c>
      <c r="E25" s="32"/>
      <c r="F25" s="33"/>
      <c r="G25" s="34">
        <f t="shared" si="2"/>
        <v>30</v>
      </c>
      <c r="H25" s="35"/>
      <c r="I25" s="36">
        <f t="shared" si="3"/>
        <v>0</v>
      </c>
      <c r="J25" s="37">
        <f t="shared" si="6"/>
        <v>269.99999999999989</v>
      </c>
      <c r="K25" s="38">
        <f t="shared" si="4"/>
        <v>4</v>
      </c>
      <c r="L25" s="39">
        <f t="shared" si="5"/>
        <v>29.999999999999886</v>
      </c>
      <c r="M25" s="29"/>
    </row>
    <row r="26" spans="1:13" ht="12.75" x14ac:dyDescent="0.2">
      <c r="A26" s="30">
        <f t="shared" si="0"/>
        <v>450</v>
      </c>
      <c r="B26" s="31">
        <f t="shared" si="1"/>
        <v>7.5</v>
      </c>
      <c r="C26" s="101" t="str">
        <f t="shared" si="7"/>
        <v>fredag</v>
      </c>
      <c r="D26" s="79">
        <v>46192</v>
      </c>
      <c r="E26" s="32"/>
      <c r="F26" s="33"/>
      <c r="G26" s="34">
        <f t="shared" si="2"/>
        <v>30</v>
      </c>
      <c r="H26" s="35"/>
      <c r="I26" s="36">
        <f t="shared" si="3"/>
        <v>0</v>
      </c>
      <c r="J26" s="37">
        <f t="shared" si="6"/>
        <v>269.99999999999989</v>
      </c>
      <c r="K26" s="38">
        <f t="shared" si="4"/>
        <v>4</v>
      </c>
      <c r="L26" s="39">
        <f t="shared" si="5"/>
        <v>29.999999999999886</v>
      </c>
      <c r="M26" s="29"/>
    </row>
    <row r="27" spans="1:13" ht="12.75" x14ac:dyDescent="0.2">
      <c r="A27" s="30">
        <f t="shared" si="0"/>
        <v>450</v>
      </c>
      <c r="B27" s="31">
        <f t="shared" si="1"/>
        <v>7.5</v>
      </c>
      <c r="C27" s="101" t="str">
        <f t="shared" si="7"/>
        <v>lördag</v>
      </c>
      <c r="D27" s="79">
        <v>46193</v>
      </c>
      <c r="E27" s="32"/>
      <c r="F27" s="33"/>
      <c r="G27" s="34">
        <f t="shared" si="2"/>
        <v>30</v>
      </c>
      <c r="H27" s="35"/>
      <c r="I27" s="36">
        <f t="shared" si="3"/>
        <v>0</v>
      </c>
      <c r="J27" s="37">
        <f t="shared" si="6"/>
        <v>269.99999999999989</v>
      </c>
      <c r="K27" s="38">
        <f t="shared" si="4"/>
        <v>4</v>
      </c>
      <c r="L27" s="39">
        <f t="shared" si="5"/>
        <v>29.999999999999886</v>
      </c>
      <c r="M27" s="29"/>
    </row>
    <row r="28" spans="1:13" ht="12.75" x14ac:dyDescent="0.2">
      <c r="A28" s="30">
        <f t="shared" si="0"/>
        <v>450</v>
      </c>
      <c r="B28" s="31">
        <f t="shared" si="1"/>
        <v>7.5</v>
      </c>
      <c r="C28" s="101" t="str">
        <f t="shared" si="7"/>
        <v>söndag</v>
      </c>
      <c r="D28" s="79">
        <v>46194</v>
      </c>
      <c r="E28" s="32"/>
      <c r="F28" s="33"/>
      <c r="G28" s="34">
        <f t="shared" si="2"/>
        <v>30</v>
      </c>
      <c r="H28" s="35"/>
      <c r="I28" s="36">
        <f t="shared" si="3"/>
        <v>0</v>
      </c>
      <c r="J28" s="37">
        <f t="shared" si="6"/>
        <v>269.99999999999989</v>
      </c>
      <c r="K28" s="38">
        <f t="shared" si="4"/>
        <v>4</v>
      </c>
      <c r="L28" s="39">
        <f t="shared" si="5"/>
        <v>29.999999999999886</v>
      </c>
      <c r="M28" s="29"/>
    </row>
    <row r="29" spans="1:13" ht="12.75" x14ac:dyDescent="0.2">
      <c r="A29" s="30">
        <f t="shared" si="0"/>
        <v>450</v>
      </c>
      <c r="B29" s="31">
        <f t="shared" si="1"/>
        <v>7.5</v>
      </c>
      <c r="C29" s="85" t="str">
        <f t="shared" si="7"/>
        <v>måndag</v>
      </c>
      <c r="D29" s="79">
        <v>46195</v>
      </c>
      <c r="E29" s="32"/>
      <c r="F29" s="33"/>
      <c r="G29" s="34">
        <f t="shared" si="2"/>
        <v>30</v>
      </c>
      <c r="H29" s="35"/>
      <c r="I29" s="36">
        <f t="shared" si="3"/>
        <v>0</v>
      </c>
      <c r="J29" s="37">
        <f t="shared" si="6"/>
        <v>269.99999999999989</v>
      </c>
      <c r="K29" s="38">
        <f t="shared" si="4"/>
        <v>4</v>
      </c>
      <c r="L29" s="39">
        <f t="shared" si="5"/>
        <v>29.999999999999886</v>
      </c>
      <c r="M29" s="29"/>
    </row>
    <row r="30" spans="1:13" ht="12.75" x14ac:dyDescent="0.2">
      <c r="A30" s="30">
        <f t="shared" si="0"/>
        <v>450</v>
      </c>
      <c r="B30" s="31">
        <f t="shared" si="1"/>
        <v>7.5</v>
      </c>
      <c r="C30" s="85" t="str">
        <f t="shared" si="7"/>
        <v>tisdag</v>
      </c>
      <c r="D30" s="79">
        <v>46196</v>
      </c>
      <c r="E30" s="32"/>
      <c r="F30" s="33"/>
      <c r="G30" s="34">
        <f t="shared" si="2"/>
        <v>30</v>
      </c>
      <c r="H30" s="35"/>
      <c r="I30" s="36">
        <f t="shared" si="3"/>
        <v>0</v>
      </c>
      <c r="J30" s="37">
        <f t="shared" si="6"/>
        <v>269.99999999999989</v>
      </c>
      <c r="K30" s="38">
        <f t="shared" si="4"/>
        <v>4</v>
      </c>
      <c r="L30" s="39">
        <f t="shared" si="5"/>
        <v>29.999999999999886</v>
      </c>
      <c r="M30" s="29"/>
    </row>
    <row r="31" spans="1:13" ht="12.75" x14ac:dyDescent="0.2">
      <c r="A31" s="30">
        <f t="shared" si="0"/>
        <v>450</v>
      </c>
      <c r="B31" s="31">
        <f t="shared" si="1"/>
        <v>7.5</v>
      </c>
      <c r="C31" s="85" t="str">
        <f t="shared" si="7"/>
        <v>onsdag</v>
      </c>
      <c r="D31" s="79">
        <v>46197</v>
      </c>
      <c r="E31" s="32"/>
      <c r="F31" s="33"/>
      <c r="G31" s="34">
        <f t="shared" si="2"/>
        <v>30</v>
      </c>
      <c r="H31" s="35"/>
      <c r="I31" s="36">
        <f t="shared" si="3"/>
        <v>0</v>
      </c>
      <c r="J31" s="37">
        <f t="shared" si="6"/>
        <v>269.99999999999989</v>
      </c>
      <c r="K31" s="38">
        <f t="shared" si="4"/>
        <v>4</v>
      </c>
      <c r="L31" s="39">
        <f t="shared" si="5"/>
        <v>29.999999999999886</v>
      </c>
      <c r="M31" s="29"/>
    </row>
    <row r="32" spans="1:13" ht="12.75" x14ac:dyDescent="0.2">
      <c r="A32" s="30">
        <f t="shared" si="0"/>
        <v>450</v>
      </c>
      <c r="B32" s="31">
        <f t="shared" si="1"/>
        <v>7.5</v>
      </c>
      <c r="C32" s="85" t="str">
        <f t="shared" si="7"/>
        <v>torsdag</v>
      </c>
      <c r="D32" s="79">
        <v>46198</v>
      </c>
      <c r="E32" s="32"/>
      <c r="F32" s="33"/>
      <c r="G32" s="34">
        <f t="shared" si="2"/>
        <v>30</v>
      </c>
      <c r="H32" s="35"/>
      <c r="I32" s="36">
        <f t="shared" si="3"/>
        <v>0</v>
      </c>
      <c r="J32" s="37">
        <f t="shared" si="6"/>
        <v>269.99999999999989</v>
      </c>
      <c r="K32" s="38">
        <f t="shared" si="4"/>
        <v>4</v>
      </c>
      <c r="L32" s="39">
        <f t="shared" si="5"/>
        <v>29.999999999999886</v>
      </c>
      <c r="M32" s="29"/>
    </row>
    <row r="33" spans="1:13" ht="12.75" x14ac:dyDescent="0.2">
      <c r="A33" s="30">
        <f t="shared" si="0"/>
        <v>450</v>
      </c>
      <c r="B33" s="31">
        <f t="shared" si="1"/>
        <v>7.5</v>
      </c>
      <c r="C33" s="85" t="str">
        <f t="shared" si="7"/>
        <v>fredag</v>
      </c>
      <c r="D33" s="79">
        <v>46199</v>
      </c>
      <c r="E33" s="32"/>
      <c r="F33" s="33"/>
      <c r="G33" s="34">
        <f t="shared" si="2"/>
        <v>30</v>
      </c>
      <c r="H33" s="35"/>
      <c r="I33" s="36">
        <f t="shared" si="3"/>
        <v>0</v>
      </c>
      <c r="J33" s="37">
        <f t="shared" si="6"/>
        <v>269.99999999999989</v>
      </c>
      <c r="K33" s="38">
        <f t="shared" si="4"/>
        <v>4</v>
      </c>
      <c r="L33" s="39">
        <f t="shared" si="5"/>
        <v>29.999999999999886</v>
      </c>
      <c r="M33" s="29"/>
    </row>
    <row r="34" spans="1:13" ht="12.75" x14ac:dyDescent="0.2">
      <c r="A34" s="30">
        <f t="shared" si="0"/>
        <v>450</v>
      </c>
      <c r="B34" s="31">
        <f t="shared" si="1"/>
        <v>7.5</v>
      </c>
      <c r="C34" s="85" t="str">
        <f t="shared" si="7"/>
        <v>lördag</v>
      </c>
      <c r="D34" s="79">
        <v>46200</v>
      </c>
      <c r="E34" s="32"/>
      <c r="F34" s="33"/>
      <c r="G34" s="34">
        <f t="shared" si="2"/>
        <v>30</v>
      </c>
      <c r="H34" s="35"/>
      <c r="I34" s="36">
        <f t="shared" si="3"/>
        <v>0</v>
      </c>
      <c r="J34" s="37">
        <f t="shared" si="6"/>
        <v>269.99999999999989</v>
      </c>
      <c r="K34" s="38">
        <f t="shared" si="4"/>
        <v>4</v>
      </c>
      <c r="L34" s="39">
        <f t="shared" si="5"/>
        <v>29.999999999999886</v>
      </c>
      <c r="M34" s="29"/>
    </row>
    <row r="35" spans="1:13" ht="12.75" x14ac:dyDescent="0.2">
      <c r="A35" s="30">
        <f t="shared" si="0"/>
        <v>450</v>
      </c>
      <c r="B35" s="31">
        <f t="shared" si="1"/>
        <v>7.5</v>
      </c>
      <c r="C35" s="85" t="str">
        <f t="shared" si="7"/>
        <v>söndag</v>
      </c>
      <c r="D35" s="79">
        <v>46201</v>
      </c>
      <c r="E35" s="32"/>
      <c r="F35" s="33"/>
      <c r="G35" s="34">
        <f t="shared" si="2"/>
        <v>30</v>
      </c>
      <c r="H35" s="35"/>
      <c r="I35" s="36">
        <f t="shared" si="3"/>
        <v>0</v>
      </c>
      <c r="J35" s="37">
        <f t="shared" si="6"/>
        <v>269.99999999999989</v>
      </c>
      <c r="K35" s="38">
        <f t="shared" si="4"/>
        <v>4</v>
      </c>
      <c r="L35" s="39">
        <f t="shared" si="5"/>
        <v>29.999999999999886</v>
      </c>
      <c r="M35" s="29"/>
    </row>
    <row r="36" spans="1:13" ht="12.75" x14ac:dyDescent="0.2">
      <c r="A36" s="30">
        <f t="shared" si="0"/>
        <v>450</v>
      </c>
      <c r="B36" s="31">
        <f t="shared" si="1"/>
        <v>7.5</v>
      </c>
      <c r="C36" s="85" t="str">
        <f t="shared" si="7"/>
        <v>måndag</v>
      </c>
      <c r="D36" s="79">
        <v>46202</v>
      </c>
      <c r="E36" s="32"/>
      <c r="F36" s="33"/>
      <c r="G36" s="34">
        <f t="shared" si="2"/>
        <v>30</v>
      </c>
      <c r="H36" s="35"/>
      <c r="I36" s="36">
        <f t="shared" si="3"/>
        <v>0</v>
      </c>
      <c r="J36" s="37">
        <f t="shared" si="6"/>
        <v>269.99999999999989</v>
      </c>
      <c r="K36" s="38">
        <f t="shared" si="4"/>
        <v>4</v>
      </c>
      <c r="L36" s="39">
        <f t="shared" si="5"/>
        <v>29.999999999999886</v>
      </c>
      <c r="M36" s="29"/>
    </row>
    <row r="37" spans="1:13" ht="12.75" x14ac:dyDescent="0.2">
      <c r="A37" s="40">
        <f t="shared" si="0"/>
        <v>450</v>
      </c>
      <c r="B37" s="41">
        <f t="shared" si="1"/>
        <v>7.5</v>
      </c>
      <c r="C37" s="85" t="str">
        <f t="shared" si="7"/>
        <v>tisdag</v>
      </c>
      <c r="D37" s="82">
        <v>46203</v>
      </c>
      <c r="E37" s="53"/>
      <c r="F37" s="54"/>
      <c r="G37" s="55">
        <f t="shared" si="2"/>
        <v>30</v>
      </c>
      <c r="H37" s="56"/>
      <c r="I37" s="57">
        <f t="shared" si="3"/>
        <v>0</v>
      </c>
      <c r="J37" s="37">
        <f t="shared" si="6"/>
        <v>269.99999999999989</v>
      </c>
      <c r="K37" s="38">
        <f t="shared" si="4"/>
        <v>4</v>
      </c>
      <c r="L37" s="39">
        <f t="shared" si="5"/>
        <v>29.999999999999886</v>
      </c>
      <c r="M37" s="29"/>
    </row>
    <row r="38" spans="1:13" x14ac:dyDescent="0.2">
      <c r="A38" s="94"/>
      <c r="B38" s="83"/>
      <c r="C38" s="83"/>
      <c r="D38" s="84"/>
      <c r="E38" s="5"/>
      <c r="F38" s="5"/>
      <c r="G38" s="5"/>
      <c r="H38" s="5"/>
      <c r="I38" s="95" t="s">
        <v>11</v>
      </c>
      <c r="J38" s="50">
        <f>J37</f>
        <v>269.99999999999989</v>
      </c>
      <c r="K38" s="51">
        <f t="shared" si="4"/>
        <v>4</v>
      </c>
      <c r="L38" s="16">
        <f t="shared" si="5"/>
        <v>29.999999999999886</v>
      </c>
    </row>
    <row r="39" spans="1:13" x14ac:dyDescent="0.2">
      <c r="C39" s="2"/>
    </row>
  </sheetData>
  <sheetProtection sheet="1" objects="1" scenarios="1"/>
  <phoneticPr fontId="1" type="noConversion"/>
  <conditionalFormatting sqref="C8:C37">
    <cfRule type="containsText" dxfId="20" priority="1" operator="containsText" text="söndag">
      <formula>NOT(ISERROR(SEARCH("söndag",C8)))</formula>
    </cfRule>
    <cfRule type="containsText" dxfId="19" priority="2" operator="containsText" text="lördag">
      <formula>NOT(ISERROR(SEARCH("lördag",C8)))</formula>
    </cfRule>
  </conditionalFormatting>
  <conditionalFormatting sqref="D8:D37">
    <cfRule type="cellIs" dxfId="18"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7</v>
      </c>
    </row>
    <row r="4" spans="1:13" ht="12.75" customHeight="1" x14ac:dyDescent="0.2">
      <c r="D4" s="7"/>
      <c r="E4" s="8" t="s">
        <v>2</v>
      </c>
      <c r="F4" s="8" t="s">
        <v>3</v>
      </c>
      <c r="G4" s="8" t="s">
        <v>4</v>
      </c>
      <c r="H4" s="8" t="s">
        <v>5</v>
      </c>
      <c r="I4" s="9"/>
      <c r="J4" s="10" t="s">
        <v>6</v>
      </c>
      <c r="K4" s="9"/>
    </row>
    <row r="5" spans="1:13" x14ac:dyDescent="0.2">
      <c r="E5" s="11">
        <f>H5-F5-G5/1440</f>
        <v>0.3125</v>
      </c>
      <c r="F5" s="12">
        <v>0.33333333333333331</v>
      </c>
      <c r="G5" s="13">
        <v>30</v>
      </c>
      <c r="H5" s="12">
        <v>0.66666666666666663</v>
      </c>
      <c r="I5" s="77">
        <f>(FSlut*1440)-(FStart*1440)-Lunch</f>
        <v>450</v>
      </c>
      <c r="J5" s="14">
        <f>Juni!J38</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450</v>
      </c>
      <c r="B8" s="20">
        <f t="shared" ref="B8:B38" si="0">A8/60</f>
        <v>7.5</v>
      </c>
      <c r="C8" s="98" t="str">
        <f>TEXT(D8, "dddd")</f>
        <v>onsdag</v>
      </c>
      <c r="D8" s="78">
        <v>46204</v>
      </c>
      <c r="E8" s="21"/>
      <c r="F8" s="22"/>
      <c r="G8" s="23">
        <f t="shared" ref="G8:G38" si="1">Lunch</f>
        <v>30</v>
      </c>
      <c r="H8" s="24"/>
      <c r="I8" s="25">
        <f t="shared" ref="I8:I38" si="2">IF(AND(F8&lt;&gt;"",H8&lt;&gt;""),((FStart-F8)+(H8-FSlut)+(Lunch-G8)/1440+E8/1440)*1440,IF(AND(F8="",H8="",E8&lt;&gt;""),E8,0))</f>
        <v>0</v>
      </c>
      <c r="J8" s="26">
        <f>Ingående+I8</f>
        <v>269.99999999999989</v>
      </c>
      <c r="K8" s="27">
        <f t="shared" ref="K8:K39" si="3">TRUNC(J8/60,0)</f>
        <v>4</v>
      </c>
      <c r="L8" s="28">
        <f t="shared" ref="L8:L39" si="4">MOD(ABS(J8),60)</f>
        <v>29.999999999999886</v>
      </c>
      <c r="M8" s="29"/>
    </row>
    <row r="9" spans="1:13" ht="12.75" x14ac:dyDescent="0.2">
      <c r="A9" s="30">
        <f>$I$5+I9</f>
        <v>450</v>
      </c>
      <c r="B9" s="31">
        <f t="shared" si="0"/>
        <v>7.5</v>
      </c>
      <c r="C9" s="85" t="str">
        <f>TEXT(D9, "dddd")</f>
        <v>torsdag</v>
      </c>
      <c r="D9" s="79">
        <v>46205</v>
      </c>
      <c r="E9" s="32"/>
      <c r="F9" s="33"/>
      <c r="G9" s="34">
        <f t="shared" si="1"/>
        <v>30</v>
      </c>
      <c r="H9" s="35"/>
      <c r="I9" s="36">
        <f t="shared" si="2"/>
        <v>0</v>
      </c>
      <c r="J9" s="37">
        <f t="shared" ref="J9:J38" si="5">J8+I9</f>
        <v>269.99999999999989</v>
      </c>
      <c r="K9" s="38">
        <f t="shared" si="3"/>
        <v>4</v>
      </c>
      <c r="L9" s="39">
        <f t="shared" si="4"/>
        <v>29.999999999999886</v>
      </c>
      <c r="M9" s="29"/>
    </row>
    <row r="10" spans="1:13" ht="12.75" x14ac:dyDescent="0.2">
      <c r="A10" s="30">
        <f t="shared" ref="A10:A38" si="6">$I$5+I10</f>
        <v>450</v>
      </c>
      <c r="B10" s="31">
        <f t="shared" si="0"/>
        <v>7.5</v>
      </c>
      <c r="C10" s="85" t="str">
        <f t="shared" ref="C10:C38" si="7">TEXT(D10, "dddd")</f>
        <v>fredag</v>
      </c>
      <c r="D10" s="79">
        <v>46206</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 t="shared" si="6"/>
        <v>450</v>
      </c>
      <c r="B11" s="31">
        <f t="shared" si="0"/>
        <v>7.5</v>
      </c>
      <c r="C11" s="85" t="str">
        <f t="shared" si="7"/>
        <v>lördag</v>
      </c>
      <c r="D11" s="79">
        <v>46207</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 t="shared" si="6"/>
        <v>450</v>
      </c>
      <c r="B12" s="31">
        <f t="shared" si="0"/>
        <v>7.5</v>
      </c>
      <c r="C12" s="85" t="str">
        <f t="shared" si="7"/>
        <v>söndag</v>
      </c>
      <c r="D12" s="79">
        <v>46208</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si="6"/>
        <v>450</v>
      </c>
      <c r="B13" s="31">
        <f t="shared" si="0"/>
        <v>7.5</v>
      </c>
      <c r="C13" s="85" t="str">
        <f t="shared" si="7"/>
        <v>måndag</v>
      </c>
      <c r="D13" s="79">
        <v>46209</v>
      </c>
      <c r="E13" s="32"/>
      <c r="F13" s="33"/>
      <c r="G13" s="34">
        <f t="shared" si="1"/>
        <v>30</v>
      </c>
      <c r="H13" s="35"/>
      <c r="I13" s="36">
        <f t="shared" si="2"/>
        <v>0</v>
      </c>
      <c r="J13" s="37">
        <f t="shared" si="5"/>
        <v>269.99999999999989</v>
      </c>
      <c r="K13" s="38">
        <f t="shared" si="3"/>
        <v>4</v>
      </c>
      <c r="L13" s="39">
        <f t="shared" si="4"/>
        <v>29.999999999999886</v>
      </c>
      <c r="M13" s="29"/>
    </row>
    <row r="14" spans="1:13" ht="12.75" x14ac:dyDescent="0.2">
      <c r="A14" s="30">
        <f t="shared" si="6"/>
        <v>450</v>
      </c>
      <c r="B14" s="31">
        <f t="shared" si="0"/>
        <v>7.5</v>
      </c>
      <c r="C14" s="85" t="str">
        <f t="shared" si="7"/>
        <v>tisdag</v>
      </c>
      <c r="D14" s="79">
        <v>46210</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6"/>
        <v>450</v>
      </c>
      <c r="B15" s="31">
        <f t="shared" si="0"/>
        <v>7.5</v>
      </c>
      <c r="C15" s="85" t="str">
        <f t="shared" si="7"/>
        <v>onsdag</v>
      </c>
      <c r="D15" s="79">
        <v>46211</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6"/>
        <v>450</v>
      </c>
      <c r="B16" s="31">
        <f t="shared" si="0"/>
        <v>7.5</v>
      </c>
      <c r="C16" s="85" t="str">
        <f t="shared" si="7"/>
        <v>torsdag</v>
      </c>
      <c r="D16" s="79">
        <v>46212</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450</v>
      </c>
      <c r="B17" s="31">
        <f t="shared" si="0"/>
        <v>7.5</v>
      </c>
      <c r="C17" s="85" t="str">
        <f t="shared" si="7"/>
        <v>fredag</v>
      </c>
      <c r="D17" s="79">
        <v>46213</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450</v>
      </c>
      <c r="B18" s="31">
        <f t="shared" si="0"/>
        <v>7.5</v>
      </c>
      <c r="C18" s="85" t="str">
        <f t="shared" si="7"/>
        <v>lördag</v>
      </c>
      <c r="D18" s="79">
        <v>46214</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450</v>
      </c>
      <c r="B19" s="31">
        <f t="shared" si="0"/>
        <v>7.5</v>
      </c>
      <c r="C19" s="85" t="str">
        <f t="shared" si="7"/>
        <v>söndag</v>
      </c>
      <c r="D19" s="79">
        <v>46215</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450</v>
      </c>
      <c r="B20" s="31">
        <f t="shared" si="0"/>
        <v>7.5</v>
      </c>
      <c r="C20" s="85" t="str">
        <f t="shared" si="7"/>
        <v>måndag</v>
      </c>
      <c r="D20" s="79">
        <v>46216</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450</v>
      </c>
      <c r="B21" s="31">
        <f t="shared" si="0"/>
        <v>7.5</v>
      </c>
      <c r="C21" s="85" t="str">
        <f t="shared" si="7"/>
        <v>tisdag</v>
      </c>
      <c r="D21" s="79">
        <v>46217</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450</v>
      </c>
      <c r="B22" s="31">
        <f t="shared" si="0"/>
        <v>7.5</v>
      </c>
      <c r="C22" s="85" t="str">
        <f t="shared" si="7"/>
        <v>onsdag</v>
      </c>
      <c r="D22" s="79">
        <v>46218</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450</v>
      </c>
      <c r="B23" s="31">
        <f t="shared" si="0"/>
        <v>7.5</v>
      </c>
      <c r="C23" s="85" t="str">
        <f t="shared" si="7"/>
        <v>torsdag</v>
      </c>
      <c r="D23" s="79">
        <v>46219</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450</v>
      </c>
      <c r="B24" s="31">
        <f t="shared" si="0"/>
        <v>7.5</v>
      </c>
      <c r="C24" s="85" t="str">
        <f t="shared" si="7"/>
        <v>fredag</v>
      </c>
      <c r="D24" s="79">
        <v>46220</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450</v>
      </c>
      <c r="B25" s="31">
        <f t="shared" si="0"/>
        <v>7.5</v>
      </c>
      <c r="C25" s="85" t="str">
        <f t="shared" si="7"/>
        <v>lördag</v>
      </c>
      <c r="D25" s="79">
        <v>46221</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450</v>
      </c>
      <c r="B26" s="31">
        <f t="shared" si="0"/>
        <v>7.5</v>
      </c>
      <c r="C26" s="85" t="str">
        <f t="shared" si="7"/>
        <v>söndag</v>
      </c>
      <c r="D26" s="79">
        <v>46222</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450</v>
      </c>
      <c r="B27" s="31">
        <f t="shared" si="0"/>
        <v>7.5</v>
      </c>
      <c r="C27" s="85" t="str">
        <f t="shared" si="7"/>
        <v>måndag</v>
      </c>
      <c r="D27" s="79">
        <v>46223</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450</v>
      </c>
      <c r="B28" s="31">
        <f t="shared" si="0"/>
        <v>7.5</v>
      </c>
      <c r="C28" s="85" t="str">
        <f t="shared" si="7"/>
        <v>tisdag</v>
      </c>
      <c r="D28" s="79">
        <v>46224</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450</v>
      </c>
      <c r="B29" s="31">
        <f t="shared" si="0"/>
        <v>7.5</v>
      </c>
      <c r="C29" s="85" t="str">
        <f t="shared" si="7"/>
        <v>onsdag</v>
      </c>
      <c r="D29" s="79">
        <v>46225</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450</v>
      </c>
      <c r="B30" s="31">
        <f t="shared" si="0"/>
        <v>7.5</v>
      </c>
      <c r="C30" s="85" t="str">
        <f t="shared" si="7"/>
        <v>torsdag</v>
      </c>
      <c r="D30" s="79">
        <v>46226</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450</v>
      </c>
      <c r="B31" s="31">
        <f t="shared" si="0"/>
        <v>7.5</v>
      </c>
      <c r="C31" s="85" t="str">
        <f t="shared" si="7"/>
        <v>fredag</v>
      </c>
      <c r="D31" s="79">
        <v>46227</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450</v>
      </c>
      <c r="B32" s="31">
        <f t="shared" si="0"/>
        <v>7.5</v>
      </c>
      <c r="C32" s="85" t="str">
        <f t="shared" si="7"/>
        <v>lördag</v>
      </c>
      <c r="D32" s="79">
        <v>46228</v>
      </c>
      <c r="E32" s="32"/>
      <c r="F32" s="33"/>
      <c r="G32" s="34">
        <f t="shared" si="1"/>
        <v>30</v>
      </c>
      <c r="H32" s="35"/>
      <c r="I32" s="36">
        <f t="shared" si="2"/>
        <v>0</v>
      </c>
      <c r="J32" s="37">
        <f t="shared" si="5"/>
        <v>269.99999999999989</v>
      </c>
      <c r="K32" s="38">
        <f t="shared" si="3"/>
        <v>4</v>
      </c>
      <c r="L32" s="39">
        <f t="shared" si="4"/>
        <v>29.999999999999886</v>
      </c>
      <c r="M32" s="29"/>
    </row>
    <row r="33" spans="1:13" ht="12.75" x14ac:dyDescent="0.2">
      <c r="A33" s="30">
        <f t="shared" si="6"/>
        <v>450</v>
      </c>
      <c r="B33" s="31">
        <f t="shared" si="0"/>
        <v>7.5</v>
      </c>
      <c r="C33" s="85" t="str">
        <f t="shared" si="7"/>
        <v>söndag</v>
      </c>
      <c r="D33" s="79">
        <v>46229</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450</v>
      </c>
      <c r="B34" s="31">
        <f t="shared" si="0"/>
        <v>7.5</v>
      </c>
      <c r="C34" s="85" t="str">
        <f t="shared" si="7"/>
        <v>måndag</v>
      </c>
      <c r="D34" s="79">
        <v>46230</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450</v>
      </c>
      <c r="B35" s="31">
        <f t="shared" si="0"/>
        <v>7.5</v>
      </c>
      <c r="C35" s="85" t="str">
        <f t="shared" si="7"/>
        <v>tisdag</v>
      </c>
      <c r="D35" s="79">
        <v>46231</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450</v>
      </c>
      <c r="B36" s="31">
        <f t="shared" si="0"/>
        <v>7.5</v>
      </c>
      <c r="C36" s="85" t="str">
        <f t="shared" si="7"/>
        <v>onsdag</v>
      </c>
      <c r="D36" s="79">
        <v>46232</v>
      </c>
      <c r="E36" s="32"/>
      <c r="F36" s="33"/>
      <c r="G36" s="34">
        <f t="shared" si="1"/>
        <v>30</v>
      </c>
      <c r="H36" s="35"/>
      <c r="I36" s="36">
        <f t="shared" si="2"/>
        <v>0</v>
      </c>
      <c r="J36" s="37">
        <f t="shared" si="5"/>
        <v>269.99999999999989</v>
      </c>
      <c r="K36" s="38">
        <f t="shared" si="3"/>
        <v>4</v>
      </c>
      <c r="L36" s="39">
        <f t="shared" si="4"/>
        <v>29.999999999999886</v>
      </c>
      <c r="M36" s="29"/>
    </row>
    <row r="37" spans="1:13" ht="12.75" x14ac:dyDescent="0.2">
      <c r="A37" s="30">
        <f t="shared" si="6"/>
        <v>450</v>
      </c>
      <c r="B37" s="31">
        <f t="shared" si="0"/>
        <v>7.5</v>
      </c>
      <c r="C37" s="85" t="str">
        <f t="shared" si="7"/>
        <v>torsdag</v>
      </c>
      <c r="D37" s="79">
        <v>46233</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80">
        <f t="shared" si="6"/>
        <v>450</v>
      </c>
      <c r="B38" s="86">
        <f t="shared" si="0"/>
        <v>7.5</v>
      </c>
      <c r="C38" s="85" t="str">
        <f t="shared" si="7"/>
        <v>fredag</v>
      </c>
      <c r="D38" s="87">
        <v>46234</v>
      </c>
      <c r="E38" s="88"/>
      <c r="F38" s="89"/>
      <c r="G38" s="90">
        <f t="shared" si="1"/>
        <v>30</v>
      </c>
      <c r="H38" s="91"/>
      <c r="I38" s="81">
        <f t="shared" si="2"/>
        <v>0</v>
      </c>
      <c r="J38" s="92">
        <f t="shared" si="5"/>
        <v>269.99999999999989</v>
      </c>
      <c r="K38" s="1">
        <f t="shared" si="3"/>
        <v>4</v>
      </c>
      <c r="L38" s="93">
        <f t="shared" si="4"/>
        <v>29.999999999999886</v>
      </c>
      <c r="M38" s="29"/>
    </row>
    <row r="39" spans="1:13" x14ac:dyDescent="0.2">
      <c r="A39" s="94"/>
      <c r="B39" s="83"/>
      <c r="C39" s="83"/>
      <c r="D39" s="84"/>
      <c r="E39" s="5"/>
      <c r="F39" s="5"/>
      <c r="G39" s="5"/>
      <c r="H39" s="5"/>
      <c r="I39" s="95" t="s">
        <v>11</v>
      </c>
      <c r="J39" s="50">
        <f>J38</f>
        <v>269.99999999999989</v>
      </c>
      <c r="K39" s="51">
        <f t="shared" si="3"/>
        <v>4</v>
      </c>
      <c r="L39" s="16">
        <f t="shared" si="4"/>
        <v>29.999999999999886</v>
      </c>
    </row>
    <row r="40" spans="1:13" x14ac:dyDescent="0.2">
      <c r="C40" s="2"/>
    </row>
  </sheetData>
  <sheetProtection sheet="1" objects="1" scenarios="1"/>
  <phoneticPr fontId="1" type="noConversion"/>
  <conditionalFormatting sqref="C8:C38">
    <cfRule type="containsText" dxfId="17" priority="1" operator="containsText" text="söndag">
      <formula>NOT(ISERROR(SEARCH("söndag",C8)))</formula>
    </cfRule>
    <cfRule type="containsText" dxfId="16" priority="2" operator="containsText" text="lördag">
      <formula>NOT(ISERROR(SEARCH("lördag",C8)))</formula>
    </cfRule>
  </conditionalFormatting>
  <conditionalFormatting sqref="D8:D38">
    <cfRule type="cellIs" dxfId="15"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0"/>
  <sheetViews>
    <sheetView showGridLines="0" zoomScale="130" zoomScaleNormal="130" workbookViewId="0">
      <pane ySplit="7" topLeftCell="A8" activePane="bottomLeft" state="frozenSplit"/>
      <selection activeCell="K3" sqref="K3"/>
      <selection pane="bottomLeft" activeCell="A8" sqref="A8"/>
    </sheetView>
  </sheetViews>
  <sheetFormatPr defaultColWidth="0" defaultRowHeight="11.25" zeroHeight="1" x14ac:dyDescent="0.2"/>
  <cols>
    <col min="1" max="1" width="8.6640625" style="1" bestFit="1" customWidth="1"/>
    <col min="2" max="2" width="5.6640625" style="2" customWidth="1"/>
    <col min="3" max="3" width="9.5" style="1" customWidth="1"/>
    <col min="4" max="4" width="11.33203125" style="1" customWidth="1"/>
    <col min="5" max="5" width="10.83203125" style="1" customWidth="1"/>
    <col min="6" max="8" width="9.1640625" style="1" customWidth="1"/>
    <col min="9" max="10" width="10.83203125" style="1" customWidth="1"/>
    <col min="11" max="11" width="5.1640625" style="1" customWidth="1"/>
    <col min="12" max="12" width="4.1640625" style="1" customWidth="1"/>
    <col min="13" max="13" width="20.6640625" style="1" customWidth="1"/>
    <col min="14" max="15" width="0" style="1" hidden="1" customWidth="1"/>
    <col min="16" max="16384" width="9.1640625" style="1" hidden="1"/>
  </cols>
  <sheetData>
    <row r="1" spans="1:13" ht="10.15" customHeight="1" x14ac:dyDescent="0.2">
      <c r="I1" s="3"/>
    </row>
    <row r="2" spans="1:13" x14ac:dyDescent="0.2">
      <c r="D2" s="4" t="s">
        <v>0</v>
      </c>
      <c r="E2" s="5"/>
      <c r="F2" s="5"/>
      <c r="G2" s="5"/>
      <c r="H2" s="6"/>
      <c r="I2" s="4" t="s">
        <v>17</v>
      </c>
      <c r="J2" s="4" t="s">
        <v>16</v>
      </c>
      <c r="K2" s="4" t="s">
        <v>15</v>
      </c>
      <c r="L2" s="6"/>
    </row>
    <row r="3" spans="1:13" s="58" customFormat="1" ht="16.899999999999999" customHeight="1" x14ac:dyDescent="0.15">
      <c r="B3" s="59"/>
      <c r="D3" s="60"/>
      <c r="E3" s="61" t="str">
        <f>Januari!E3</f>
        <v>Namn och telefon</v>
      </c>
      <c r="F3" s="62"/>
      <c r="G3" s="62"/>
      <c r="H3" s="63"/>
      <c r="I3" s="64">
        <v>1</v>
      </c>
      <c r="J3" s="65" t="s">
        <v>1</v>
      </c>
      <c r="K3" s="66">
        <f>Januari!K3</f>
        <v>26</v>
      </c>
      <c r="L3" s="67">
        <v>8</v>
      </c>
    </row>
    <row r="4" spans="1:13" ht="12.75" customHeight="1" x14ac:dyDescent="0.2">
      <c r="D4" s="7"/>
      <c r="E4" s="8" t="s">
        <v>2</v>
      </c>
      <c r="F4" s="8" t="s">
        <v>3</v>
      </c>
      <c r="G4" s="8" t="s">
        <v>4</v>
      </c>
      <c r="H4" s="8" t="s">
        <v>5</v>
      </c>
      <c r="I4" s="9"/>
      <c r="J4" s="10" t="s">
        <v>6</v>
      </c>
      <c r="K4" s="9"/>
    </row>
    <row r="5" spans="1:13" x14ac:dyDescent="0.2">
      <c r="E5" s="11">
        <f>H5-F5-G5/1440</f>
        <v>0.3125</v>
      </c>
      <c r="F5" s="12">
        <v>0.33333333333333331</v>
      </c>
      <c r="G5" s="13">
        <v>30</v>
      </c>
      <c r="H5" s="12">
        <v>0.66666666666666663</v>
      </c>
      <c r="I5" s="77">
        <f>(FSlut*1440)-(FStart*1440)-Lunch</f>
        <v>450</v>
      </c>
      <c r="J5" s="14">
        <f>Juli!J38</f>
        <v>269.99999999999989</v>
      </c>
      <c r="K5" s="15">
        <f>TRUNC(J5/60,0)</f>
        <v>4</v>
      </c>
      <c r="L5" s="16">
        <f>MOD(ABS(J5),60)</f>
        <v>29.999999999999886</v>
      </c>
    </row>
    <row r="6" spans="1:13" ht="6.6" customHeight="1" x14ac:dyDescent="0.2"/>
    <row r="7" spans="1:13" x14ac:dyDescent="0.2">
      <c r="A7" s="7" t="s">
        <v>12</v>
      </c>
      <c r="B7" s="17" t="s">
        <v>13</v>
      </c>
      <c r="C7" s="7" t="s">
        <v>31</v>
      </c>
      <c r="D7" s="7" t="s">
        <v>7</v>
      </c>
      <c r="E7" s="18" t="s">
        <v>8</v>
      </c>
      <c r="F7" s="18" t="s">
        <v>3</v>
      </c>
      <c r="G7" s="18" t="s">
        <v>4</v>
      </c>
      <c r="H7" s="18" t="s">
        <v>5</v>
      </c>
      <c r="I7" s="8" t="s">
        <v>9</v>
      </c>
      <c r="J7" s="7" t="s">
        <v>10</v>
      </c>
      <c r="K7" s="10"/>
    </row>
    <row r="8" spans="1:13" ht="12.75" x14ac:dyDescent="0.2">
      <c r="A8" s="19">
        <f>$I$5+I8</f>
        <v>450</v>
      </c>
      <c r="B8" s="20">
        <f t="shared" ref="B8:B38" si="0">A8/60</f>
        <v>7.5</v>
      </c>
      <c r="C8" s="98" t="str">
        <f>TEXT(D8, "dddd")</f>
        <v>lördag</v>
      </c>
      <c r="D8" s="78">
        <v>46235</v>
      </c>
      <c r="E8" s="21"/>
      <c r="F8" s="22"/>
      <c r="G8" s="23">
        <f t="shared" ref="G8:G38" si="1">Lunch</f>
        <v>30</v>
      </c>
      <c r="H8" s="24"/>
      <c r="I8" s="25">
        <f t="shared" ref="I8:I38" si="2">IF(AND(F8&lt;&gt;"",H8&lt;&gt;""),((FStart-F8)+(H8-FSlut)+(Lunch-G8)/1440+E8/1440)*1440,IF(AND(F8="",H8="",E8&lt;&gt;""),E8,0))</f>
        <v>0</v>
      </c>
      <c r="J8" s="26">
        <f>Ingående+I8</f>
        <v>269.99999999999989</v>
      </c>
      <c r="K8" s="27">
        <f t="shared" ref="K8:K39" si="3">TRUNC(J8/60,0)</f>
        <v>4</v>
      </c>
      <c r="L8" s="28">
        <f t="shared" ref="L8:L39" si="4">MOD(ABS(J8),60)</f>
        <v>29.999999999999886</v>
      </c>
      <c r="M8" s="29"/>
    </row>
    <row r="9" spans="1:13" ht="12.75" x14ac:dyDescent="0.2">
      <c r="A9" s="30">
        <f>$I$5+I9</f>
        <v>450</v>
      </c>
      <c r="B9" s="31">
        <f t="shared" si="0"/>
        <v>7.5</v>
      </c>
      <c r="C9" s="85" t="str">
        <f>TEXT(D9, "dddd")</f>
        <v>söndag</v>
      </c>
      <c r="D9" s="79">
        <v>46236</v>
      </c>
      <c r="E9" s="32"/>
      <c r="F9" s="33"/>
      <c r="G9" s="34">
        <f t="shared" si="1"/>
        <v>30</v>
      </c>
      <c r="H9" s="35"/>
      <c r="I9" s="36">
        <f t="shared" si="2"/>
        <v>0</v>
      </c>
      <c r="J9" s="37">
        <f t="shared" ref="J9:J38" si="5">J8+I9</f>
        <v>269.99999999999989</v>
      </c>
      <c r="K9" s="38">
        <f t="shared" si="3"/>
        <v>4</v>
      </c>
      <c r="L9" s="39">
        <f t="shared" si="4"/>
        <v>29.999999999999886</v>
      </c>
      <c r="M9" s="29"/>
    </row>
    <row r="10" spans="1:13" ht="12.75" x14ac:dyDescent="0.2">
      <c r="A10" s="30">
        <f t="shared" ref="A10:A38" si="6">$I$5+I10</f>
        <v>450</v>
      </c>
      <c r="B10" s="31">
        <f t="shared" si="0"/>
        <v>7.5</v>
      </c>
      <c r="C10" s="85" t="str">
        <f t="shared" ref="C10:C38" si="7">TEXT(D10, "dddd")</f>
        <v>måndag</v>
      </c>
      <c r="D10" s="79">
        <v>46237</v>
      </c>
      <c r="E10" s="32"/>
      <c r="F10" s="33"/>
      <c r="G10" s="34">
        <f t="shared" si="1"/>
        <v>30</v>
      </c>
      <c r="H10" s="35"/>
      <c r="I10" s="36">
        <f t="shared" si="2"/>
        <v>0</v>
      </c>
      <c r="J10" s="37">
        <f t="shared" si="5"/>
        <v>269.99999999999989</v>
      </c>
      <c r="K10" s="38">
        <f t="shared" si="3"/>
        <v>4</v>
      </c>
      <c r="L10" s="39">
        <f t="shared" si="4"/>
        <v>29.999999999999886</v>
      </c>
      <c r="M10" s="29"/>
    </row>
    <row r="11" spans="1:13" ht="12.75" x14ac:dyDescent="0.2">
      <c r="A11" s="30">
        <f t="shared" si="6"/>
        <v>450</v>
      </c>
      <c r="B11" s="31">
        <f t="shared" si="0"/>
        <v>7.5</v>
      </c>
      <c r="C11" s="85" t="str">
        <f t="shared" si="7"/>
        <v>tisdag</v>
      </c>
      <c r="D11" s="79">
        <v>46238</v>
      </c>
      <c r="E11" s="32"/>
      <c r="F11" s="33"/>
      <c r="G11" s="34">
        <f t="shared" si="1"/>
        <v>30</v>
      </c>
      <c r="H11" s="35"/>
      <c r="I11" s="36">
        <f t="shared" si="2"/>
        <v>0</v>
      </c>
      <c r="J11" s="37">
        <f t="shared" si="5"/>
        <v>269.99999999999989</v>
      </c>
      <c r="K11" s="38">
        <f t="shared" si="3"/>
        <v>4</v>
      </c>
      <c r="L11" s="39">
        <f t="shared" si="4"/>
        <v>29.999999999999886</v>
      </c>
      <c r="M11" s="29"/>
    </row>
    <row r="12" spans="1:13" ht="12.75" x14ac:dyDescent="0.2">
      <c r="A12" s="30">
        <f t="shared" si="6"/>
        <v>450</v>
      </c>
      <c r="B12" s="31">
        <f t="shared" si="0"/>
        <v>7.5</v>
      </c>
      <c r="C12" s="85" t="str">
        <f t="shared" si="7"/>
        <v>onsdag</v>
      </c>
      <c r="D12" s="79">
        <v>46239</v>
      </c>
      <c r="E12" s="32"/>
      <c r="F12" s="33"/>
      <c r="G12" s="34">
        <f t="shared" si="1"/>
        <v>30</v>
      </c>
      <c r="H12" s="35"/>
      <c r="I12" s="36">
        <f t="shared" si="2"/>
        <v>0</v>
      </c>
      <c r="J12" s="37">
        <f t="shared" si="5"/>
        <v>269.99999999999989</v>
      </c>
      <c r="K12" s="38">
        <f t="shared" si="3"/>
        <v>4</v>
      </c>
      <c r="L12" s="39">
        <f t="shared" si="4"/>
        <v>29.999999999999886</v>
      </c>
      <c r="M12" s="29"/>
    </row>
    <row r="13" spans="1:13" ht="12.75" x14ac:dyDescent="0.2">
      <c r="A13" s="30">
        <f t="shared" si="6"/>
        <v>450</v>
      </c>
      <c r="B13" s="31">
        <f t="shared" si="0"/>
        <v>7.5</v>
      </c>
      <c r="C13" s="85" t="str">
        <f t="shared" si="7"/>
        <v>torsdag</v>
      </c>
      <c r="D13" s="79">
        <v>46240</v>
      </c>
      <c r="E13" s="32"/>
      <c r="F13" s="33"/>
      <c r="G13" s="34">
        <f t="shared" si="1"/>
        <v>30</v>
      </c>
      <c r="H13" s="35"/>
      <c r="I13" s="36">
        <f t="shared" si="2"/>
        <v>0</v>
      </c>
      <c r="J13" s="37">
        <f t="shared" si="5"/>
        <v>269.99999999999989</v>
      </c>
      <c r="K13" s="38">
        <f t="shared" si="3"/>
        <v>4</v>
      </c>
      <c r="L13" s="39">
        <f t="shared" si="4"/>
        <v>29.999999999999886</v>
      </c>
      <c r="M13" s="29"/>
    </row>
    <row r="14" spans="1:13" ht="12.75" x14ac:dyDescent="0.2">
      <c r="A14" s="30">
        <f t="shared" si="6"/>
        <v>450</v>
      </c>
      <c r="B14" s="31">
        <f t="shared" si="0"/>
        <v>7.5</v>
      </c>
      <c r="C14" s="85" t="str">
        <f t="shared" si="7"/>
        <v>fredag</v>
      </c>
      <c r="D14" s="79">
        <v>46241</v>
      </c>
      <c r="E14" s="32"/>
      <c r="F14" s="33"/>
      <c r="G14" s="34">
        <f t="shared" si="1"/>
        <v>30</v>
      </c>
      <c r="H14" s="35"/>
      <c r="I14" s="36">
        <f t="shared" si="2"/>
        <v>0</v>
      </c>
      <c r="J14" s="37">
        <f t="shared" si="5"/>
        <v>269.99999999999989</v>
      </c>
      <c r="K14" s="38">
        <f t="shared" si="3"/>
        <v>4</v>
      </c>
      <c r="L14" s="39">
        <f t="shared" si="4"/>
        <v>29.999999999999886</v>
      </c>
      <c r="M14" s="29"/>
    </row>
    <row r="15" spans="1:13" ht="12.75" x14ac:dyDescent="0.2">
      <c r="A15" s="30">
        <f t="shared" si="6"/>
        <v>450</v>
      </c>
      <c r="B15" s="31">
        <f t="shared" si="0"/>
        <v>7.5</v>
      </c>
      <c r="C15" s="85" t="str">
        <f t="shared" si="7"/>
        <v>lördag</v>
      </c>
      <c r="D15" s="79">
        <v>46242</v>
      </c>
      <c r="E15" s="32"/>
      <c r="F15" s="33"/>
      <c r="G15" s="34">
        <f t="shared" si="1"/>
        <v>30</v>
      </c>
      <c r="H15" s="35"/>
      <c r="I15" s="36">
        <f t="shared" si="2"/>
        <v>0</v>
      </c>
      <c r="J15" s="37">
        <f t="shared" si="5"/>
        <v>269.99999999999989</v>
      </c>
      <c r="K15" s="38">
        <f t="shared" si="3"/>
        <v>4</v>
      </c>
      <c r="L15" s="39">
        <f t="shared" si="4"/>
        <v>29.999999999999886</v>
      </c>
      <c r="M15" s="29"/>
    </row>
    <row r="16" spans="1:13" ht="12.75" x14ac:dyDescent="0.2">
      <c r="A16" s="30">
        <f t="shared" si="6"/>
        <v>450</v>
      </c>
      <c r="B16" s="31">
        <f t="shared" si="0"/>
        <v>7.5</v>
      </c>
      <c r="C16" s="85" t="str">
        <f t="shared" si="7"/>
        <v>söndag</v>
      </c>
      <c r="D16" s="79">
        <v>46243</v>
      </c>
      <c r="E16" s="32"/>
      <c r="F16" s="33"/>
      <c r="G16" s="34">
        <f t="shared" si="1"/>
        <v>30</v>
      </c>
      <c r="H16" s="35"/>
      <c r="I16" s="36">
        <f t="shared" si="2"/>
        <v>0</v>
      </c>
      <c r="J16" s="37">
        <f t="shared" si="5"/>
        <v>269.99999999999989</v>
      </c>
      <c r="K16" s="38">
        <f t="shared" si="3"/>
        <v>4</v>
      </c>
      <c r="L16" s="39">
        <f t="shared" si="4"/>
        <v>29.999999999999886</v>
      </c>
      <c r="M16" s="29"/>
    </row>
    <row r="17" spans="1:13" ht="12.75" x14ac:dyDescent="0.2">
      <c r="A17" s="30">
        <f t="shared" si="6"/>
        <v>450</v>
      </c>
      <c r="B17" s="31">
        <f t="shared" si="0"/>
        <v>7.5</v>
      </c>
      <c r="C17" s="85" t="str">
        <f t="shared" si="7"/>
        <v>måndag</v>
      </c>
      <c r="D17" s="79">
        <v>46244</v>
      </c>
      <c r="E17" s="32"/>
      <c r="F17" s="33"/>
      <c r="G17" s="34">
        <f t="shared" si="1"/>
        <v>30</v>
      </c>
      <c r="H17" s="35"/>
      <c r="I17" s="36">
        <f t="shared" si="2"/>
        <v>0</v>
      </c>
      <c r="J17" s="37">
        <f t="shared" si="5"/>
        <v>269.99999999999989</v>
      </c>
      <c r="K17" s="38">
        <f t="shared" si="3"/>
        <v>4</v>
      </c>
      <c r="L17" s="39">
        <f t="shared" si="4"/>
        <v>29.999999999999886</v>
      </c>
      <c r="M17" s="29"/>
    </row>
    <row r="18" spans="1:13" ht="12.75" x14ac:dyDescent="0.2">
      <c r="A18" s="30">
        <f t="shared" si="6"/>
        <v>450</v>
      </c>
      <c r="B18" s="31">
        <f t="shared" si="0"/>
        <v>7.5</v>
      </c>
      <c r="C18" s="85" t="str">
        <f t="shared" si="7"/>
        <v>tisdag</v>
      </c>
      <c r="D18" s="79">
        <v>46245</v>
      </c>
      <c r="E18" s="32"/>
      <c r="F18" s="33"/>
      <c r="G18" s="34">
        <f t="shared" si="1"/>
        <v>30</v>
      </c>
      <c r="H18" s="35"/>
      <c r="I18" s="36">
        <f t="shared" si="2"/>
        <v>0</v>
      </c>
      <c r="J18" s="37">
        <f t="shared" si="5"/>
        <v>269.99999999999989</v>
      </c>
      <c r="K18" s="38">
        <f t="shared" si="3"/>
        <v>4</v>
      </c>
      <c r="L18" s="39">
        <f t="shared" si="4"/>
        <v>29.999999999999886</v>
      </c>
      <c r="M18" s="29"/>
    </row>
    <row r="19" spans="1:13" ht="12.75" x14ac:dyDescent="0.2">
      <c r="A19" s="30">
        <f t="shared" si="6"/>
        <v>450</v>
      </c>
      <c r="B19" s="31">
        <f t="shared" si="0"/>
        <v>7.5</v>
      </c>
      <c r="C19" s="85" t="str">
        <f t="shared" si="7"/>
        <v>onsdag</v>
      </c>
      <c r="D19" s="79">
        <v>46246</v>
      </c>
      <c r="E19" s="32"/>
      <c r="F19" s="33"/>
      <c r="G19" s="34">
        <f t="shared" si="1"/>
        <v>30</v>
      </c>
      <c r="H19" s="35"/>
      <c r="I19" s="36">
        <f t="shared" si="2"/>
        <v>0</v>
      </c>
      <c r="J19" s="37">
        <f t="shared" si="5"/>
        <v>269.99999999999989</v>
      </c>
      <c r="K19" s="38">
        <f t="shared" si="3"/>
        <v>4</v>
      </c>
      <c r="L19" s="39">
        <f t="shared" si="4"/>
        <v>29.999999999999886</v>
      </c>
      <c r="M19" s="29"/>
    </row>
    <row r="20" spans="1:13" ht="12.75" x14ac:dyDescent="0.2">
      <c r="A20" s="30">
        <f t="shared" si="6"/>
        <v>450</v>
      </c>
      <c r="B20" s="31">
        <f t="shared" si="0"/>
        <v>7.5</v>
      </c>
      <c r="C20" s="85" t="str">
        <f t="shared" si="7"/>
        <v>torsdag</v>
      </c>
      <c r="D20" s="79">
        <v>46247</v>
      </c>
      <c r="E20" s="32"/>
      <c r="F20" s="33"/>
      <c r="G20" s="34">
        <f t="shared" si="1"/>
        <v>30</v>
      </c>
      <c r="H20" s="35"/>
      <c r="I20" s="36">
        <f t="shared" si="2"/>
        <v>0</v>
      </c>
      <c r="J20" s="37">
        <f t="shared" si="5"/>
        <v>269.99999999999989</v>
      </c>
      <c r="K20" s="38">
        <f t="shared" si="3"/>
        <v>4</v>
      </c>
      <c r="L20" s="39">
        <f t="shared" si="4"/>
        <v>29.999999999999886</v>
      </c>
      <c r="M20" s="29"/>
    </row>
    <row r="21" spans="1:13" ht="12.75" x14ac:dyDescent="0.2">
      <c r="A21" s="30">
        <f t="shared" si="6"/>
        <v>450</v>
      </c>
      <c r="B21" s="31">
        <f t="shared" si="0"/>
        <v>7.5</v>
      </c>
      <c r="C21" s="85" t="str">
        <f t="shared" si="7"/>
        <v>fredag</v>
      </c>
      <c r="D21" s="79">
        <v>46248</v>
      </c>
      <c r="E21" s="32"/>
      <c r="F21" s="33"/>
      <c r="G21" s="34">
        <f t="shared" si="1"/>
        <v>30</v>
      </c>
      <c r="H21" s="35"/>
      <c r="I21" s="36">
        <f t="shared" si="2"/>
        <v>0</v>
      </c>
      <c r="J21" s="37">
        <f t="shared" si="5"/>
        <v>269.99999999999989</v>
      </c>
      <c r="K21" s="38">
        <f t="shared" si="3"/>
        <v>4</v>
      </c>
      <c r="L21" s="39">
        <f t="shared" si="4"/>
        <v>29.999999999999886</v>
      </c>
      <c r="M21" s="29"/>
    </row>
    <row r="22" spans="1:13" ht="12.75" x14ac:dyDescent="0.2">
      <c r="A22" s="30">
        <f t="shared" si="6"/>
        <v>450</v>
      </c>
      <c r="B22" s="31">
        <f t="shared" si="0"/>
        <v>7.5</v>
      </c>
      <c r="C22" s="85" t="str">
        <f t="shared" si="7"/>
        <v>lördag</v>
      </c>
      <c r="D22" s="79">
        <v>46249</v>
      </c>
      <c r="E22" s="32"/>
      <c r="F22" s="33"/>
      <c r="G22" s="34">
        <f t="shared" si="1"/>
        <v>30</v>
      </c>
      <c r="H22" s="35"/>
      <c r="I22" s="36">
        <f t="shared" si="2"/>
        <v>0</v>
      </c>
      <c r="J22" s="37">
        <f t="shared" si="5"/>
        <v>269.99999999999989</v>
      </c>
      <c r="K22" s="38">
        <f t="shared" si="3"/>
        <v>4</v>
      </c>
      <c r="L22" s="39">
        <f t="shared" si="4"/>
        <v>29.999999999999886</v>
      </c>
      <c r="M22" s="29"/>
    </row>
    <row r="23" spans="1:13" ht="12.75" x14ac:dyDescent="0.2">
      <c r="A23" s="30">
        <f t="shared" si="6"/>
        <v>450</v>
      </c>
      <c r="B23" s="31">
        <f t="shared" si="0"/>
        <v>7.5</v>
      </c>
      <c r="C23" s="85" t="str">
        <f t="shared" si="7"/>
        <v>söndag</v>
      </c>
      <c r="D23" s="79">
        <v>46250</v>
      </c>
      <c r="E23" s="32"/>
      <c r="F23" s="33"/>
      <c r="G23" s="34">
        <f t="shared" si="1"/>
        <v>30</v>
      </c>
      <c r="H23" s="35"/>
      <c r="I23" s="36">
        <f t="shared" si="2"/>
        <v>0</v>
      </c>
      <c r="J23" s="37">
        <f t="shared" si="5"/>
        <v>269.99999999999989</v>
      </c>
      <c r="K23" s="38">
        <f t="shared" si="3"/>
        <v>4</v>
      </c>
      <c r="L23" s="39">
        <f t="shared" si="4"/>
        <v>29.999999999999886</v>
      </c>
      <c r="M23" s="29"/>
    </row>
    <row r="24" spans="1:13" ht="12.75" x14ac:dyDescent="0.2">
      <c r="A24" s="30">
        <f t="shared" si="6"/>
        <v>450</v>
      </c>
      <c r="B24" s="31">
        <f t="shared" si="0"/>
        <v>7.5</v>
      </c>
      <c r="C24" s="85" t="str">
        <f t="shared" si="7"/>
        <v>måndag</v>
      </c>
      <c r="D24" s="79">
        <v>46251</v>
      </c>
      <c r="E24" s="32"/>
      <c r="F24" s="33"/>
      <c r="G24" s="34">
        <f t="shared" si="1"/>
        <v>30</v>
      </c>
      <c r="H24" s="35"/>
      <c r="I24" s="36">
        <f t="shared" si="2"/>
        <v>0</v>
      </c>
      <c r="J24" s="37">
        <f t="shared" si="5"/>
        <v>269.99999999999989</v>
      </c>
      <c r="K24" s="38">
        <f t="shared" si="3"/>
        <v>4</v>
      </c>
      <c r="L24" s="39">
        <f t="shared" si="4"/>
        <v>29.999999999999886</v>
      </c>
      <c r="M24" s="29"/>
    </row>
    <row r="25" spans="1:13" ht="12.75" x14ac:dyDescent="0.2">
      <c r="A25" s="30">
        <f t="shared" si="6"/>
        <v>450</v>
      </c>
      <c r="B25" s="31">
        <f t="shared" si="0"/>
        <v>7.5</v>
      </c>
      <c r="C25" s="85" t="str">
        <f t="shared" si="7"/>
        <v>tisdag</v>
      </c>
      <c r="D25" s="79">
        <v>46252</v>
      </c>
      <c r="E25" s="32"/>
      <c r="F25" s="33"/>
      <c r="G25" s="34">
        <f t="shared" si="1"/>
        <v>30</v>
      </c>
      <c r="H25" s="35"/>
      <c r="I25" s="36">
        <f t="shared" si="2"/>
        <v>0</v>
      </c>
      <c r="J25" s="37">
        <f t="shared" si="5"/>
        <v>269.99999999999989</v>
      </c>
      <c r="K25" s="38">
        <f t="shared" si="3"/>
        <v>4</v>
      </c>
      <c r="L25" s="39">
        <f t="shared" si="4"/>
        <v>29.999999999999886</v>
      </c>
      <c r="M25" s="29"/>
    </row>
    <row r="26" spans="1:13" ht="12.75" x14ac:dyDescent="0.2">
      <c r="A26" s="30">
        <f t="shared" si="6"/>
        <v>450</v>
      </c>
      <c r="B26" s="31">
        <f t="shared" si="0"/>
        <v>7.5</v>
      </c>
      <c r="C26" s="85" t="str">
        <f t="shared" si="7"/>
        <v>onsdag</v>
      </c>
      <c r="D26" s="79">
        <v>46253</v>
      </c>
      <c r="E26" s="32"/>
      <c r="F26" s="33"/>
      <c r="G26" s="34">
        <f t="shared" si="1"/>
        <v>30</v>
      </c>
      <c r="H26" s="35"/>
      <c r="I26" s="36">
        <f t="shared" si="2"/>
        <v>0</v>
      </c>
      <c r="J26" s="37">
        <f t="shared" si="5"/>
        <v>269.99999999999989</v>
      </c>
      <c r="K26" s="38">
        <f t="shared" si="3"/>
        <v>4</v>
      </c>
      <c r="L26" s="39">
        <f t="shared" si="4"/>
        <v>29.999999999999886</v>
      </c>
      <c r="M26" s="29"/>
    </row>
    <row r="27" spans="1:13" ht="12.75" x14ac:dyDescent="0.2">
      <c r="A27" s="30">
        <f t="shared" si="6"/>
        <v>450</v>
      </c>
      <c r="B27" s="31">
        <f t="shared" si="0"/>
        <v>7.5</v>
      </c>
      <c r="C27" s="85" t="str">
        <f t="shared" si="7"/>
        <v>torsdag</v>
      </c>
      <c r="D27" s="79">
        <v>46254</v>
      </c>
      <c r="E27" s="32"/>
      <c r="F27" s="33"/>
      <c r="G27" s="34">
        <f t="shared" si="1"/>
        <v>30</v>
      </c>
      <c r="H27" s="35"/>
      <c r="I27" s="36">
        <f t="shared" si="2"/>
        <v>0</v>
      </c>
      <c r="J27" s="37">
        <f t="shared" si="5"/>
        <v>269.99999999999989</v>
      </c>
      <c r="K27" s="38">
        <f t="shared" si="3"/>
        <v>4</v>
      </c>
      <c r="L27" s="39">
        <f t="shared" si="4"/>
        <v>29.999999999999886</v>
      </c>
      <c r="M27" s="29"/>
    </row>
    <row r="28" spans="1:13" ht="12.75" x14ac:dyDescent="0.2">
      <c r="A28" s="30">
        <f t="shared" si="6"/>
        <v>450</v>
      </c>
      <c r="B28" s="31">
        <f t="shared" si="0"/>
        <v>7.5</v>
      </c>
      <c r="C28" s="85" t="str">
        <f t="shared" si="7"/>
        <v>fredag</v>
      </c>
      <c r="D28" s="79">
        <v>46255</v>
      </c>
      <c r="E28" s="32"/>
      <c r="F28" s="33"/>
      <c r="G28" s="34">
        <f t="shared" si="1"/>
        <v>30</v>
      </c>
      <c r="H28" s="35"/>
      <c r="I28" s="36">
        <f t="shared" si="2"/>
        <v>0</v>
      </c>
      <c r="J28" s="37">
        <f t="shared" si="5"/>
        <v>269.99999999999989</v>
      </c>
      <c r="K28" s="38">
        <f t="shared" si="3"/>
        <v>4</v>
      </c>
      <c r="L28" s="39">
        <f t="shared" si="4"/>
        <v>29.999999999999886</v>
      </c>
      <c r="M28" s="29"/>
    </row>
    <row r="29" spans="1:13" ht="12.75" x14ac:dyDescent="0.2">
      <c r="A29" s="30">
        <f t="shared" si="6"/>
        <v>450</v>
      </c>
      <c r="B29" s="31">
        <f t="shared" si="0"/>
        <v>7.5</v>
      </c>
      <c r="C29" s="85" t="str">
        <f t="shared" si="7"/>
        <v>lördag</v>
      </c>
      <c r="D29" s="79">
        <v>46256</v>
      </c>
      <c r="E29" s="32"/>
      <c r="F29" s="33"/>
      <c r="G29" s="34">
        <f t="shared" si="1"/>
        <v>30</v>
      </c>
      <c r="H29" s="35"/>
      <c r="I29" s="36">
        <f t="shared" si="2"/>
        <v>0</v>
      </c>
      <c r="J29" s="37">
        <f t="shared" si="5"/>
        <v>269.99999999999989</v>
      </c>
      <c r="K29" s="38">
        <f t="shared" si="3"/>
        <v>4</v>
      </c>
      <c r="L29" s="39">
        <f t="shared" si="4"/>
        <v>29.999999999999886</v>
      </c>
      <c r="M29" s="29"/>
    </row>
    <row r="30" spans="1:13" ht="12.75" x14ac:dyDescent="0.2">
      <c r="A30" s="30">
        <f t="shared" si="6"/>
        <v>450</v>
      </c>
      <c r="B30" s="31">
        <f t="shared" si="0"/>
        <v>7.5</v>
      </c>
      <c r="C30" s="85" t="str">
        <f t="shared" si="7"/>
        <v>söndag</v>
      </c>
      <c r="D30" s="79">
        <v>46257</v>
      </c>
      <c r="E30" s="32"/>
      <c r="F30" s="33"/>
      <c r="G30" s="34">
        <f t="shared" si="1"/>
        <v>30</v>
      </c>
      <c r="H30" s="35"/>
      <c r="I30" s="36">
        <f t="shared" si="2"/>
        <v>0</v>
      </c>
      <c r="J30" s="37">
        <f t="shared" si="5"/>
        <v>269.99999999999989</v>
      </c>
      <c r="K30" s="38">
        <f t="shared" si="3"/>
        <v>4</v>
      </c>
      <c r="L30" s="39">
        <f t="shared" si="4"/>
        <v>29.999999999999886</v>
      </c>
      <c r="M30" s="29"/>
    </row>
    <row r="31" spans="1:13" ht="12.75" x14ac:dyDescent="0.2">
      <c r="A31" s="30">
        <f t="shared" si="6"/>
        <v>450</v>
      </c>
      <c r="B31" s="31">
        <f t="shared" si="0"/>
        <v>7.5</v>
      </c>
      <c r="C31" s="85" t="str">
        <f t="shared" si="7"/>
        <v>måndag</v>
      </c>
      <c r="D31" s="79">
        <v>46258</v>
      </c>
      <c r="E31" s="32"/>
      <c r="F31" s="33"/>
      <c r="G31" s="34">
        <f t="shared" si="1"/>
        <v>30</v>
      </c>
      <c r="H31" s="35"/>
      <c r="I31" s="36">
        <f t="shared" si="2"/>
        <v>0</v>
      </c>
      <c r="J31" s="37">
        <f t="shared" si="5"/>
        <v>269.99999999999989</v>
      </c>
      <c r="K31" s="38">
        <f t="shared" si="3"/>
        <v>4</v>
      </c>
      <c r="L31" s="39">
        <f t="shared" si="4"/>
        <v>29.999999999999886</v>
      </c>
      <c r="M31" s="29"/>
    </row>
    <row r="32" spans="1:13" ht="12.75" x14ac:dyDescent="0.2">
      <c r="A32" s="30">
        <f t="shared" si="6"/>
        <v>450</v>
      </c>
      <c r="B32" s="31">
        <f t="shared" si="0"/>
        <v>7.5</v>
      </c>
      <c r="C32" s="85" t="str">
        <f t="shared" si="7"/>
        <v>tisdag</v>
      </c>
      <c r="D32" s="79">
        <v>46259</v>
      </c>
      <c r="E32" s="32"/>
      <c r="F32" s="33"/>
      <c r="G32" s="34">
        <f t="shared" si="1"/>
        <v>30</v>
      </c>
      <c r="H32" s="35"/>
      <c r="I32" s="36">
        <f t="shared" si="2"/>
        <v>0</v>
      </c>
      <c r="J32" s="37">
        <f t="shared" si="5"/>
        <v>269.99999999999989</v>
      </c>
      <c r="K32" s="38">
        <f t="shared" si="3"/>
        <v>4</v>
      </c>
      <c r="L32" s="39">
        <f t="shared" si="4"/>
        <v>29.999999999999886</v>
      </c>
      <c r="M32" s="29"/>
    </row>
    <row r="33" spans="1:13" ht="12.75" x14ac:dyDescent="0.2">
      <c r="A33" s="30">
        <f t="shared" si="6"/>
        <v>450</v>
      </c>
      <c r="B33" s="31">
        <f t="shared" si="0"/>
        <v>7.5</v>
      </c>
      <c r="C33" s="85" t="str">
        <f t="shared" si="7"/>
        <v>onsdag</v>
      </c>
      <c r="D33" s="79">
        <v>46260</v>
      </c>
      <c r="E33" s="32"/>
      <c r="F33" s="33"/>
      <c r="G33" s="34">
        <f t="shared" si="1"/>
        <v>30</v>
      </c>
      <c r="H33" s="35"/>
      <c r="I33" s="36">
        <f t="shared" si="2"/>
        <v>0</v>
      </c>
      <c r="J33" s="37">
        <f t="shared" si="5"/>
        <v>269.99999999999989</v>
      </c>
      <c r="K33" s="38">
        <f t="shared" si="3"/>
        <v>4</v>
      </c>
      <c r="L33" s="39">
        <f t="shared" si="4"/>
        <v>29.999999999999886</v>
      </c>
      <c r="M33" s="29"/>
    </row>
    <row r="34" spans="1:13" ht="12.75" x14ac:dyDescent="0.2">
      <c r="A34" s="30">
        <f t="shared" si="6"/>
        <v>450</v>
      </c>
      <c r="B34" s="31">
        <f t="shared" si="0"/>
        <v>7.5</v>
      </c>
      <c r="C34" s="85" t="str">
        <f t="shared" si="7"/>
        <v>torsdag</v>
      </c>
      <c r="D34" s="79">
        <v>46261</v>
      </c>
      <c r="E34" s="32"/>
      <c r="F34" s="33"/>
      <c r="G34" s="34">
        <f t="shared" si="1"/>
        <v>30</v>
      </c>
      <c r="H34" s="35"/>
      <c r="I34" s="36">
        <f t="shared" si="2"/>
        <v>0</v>
      </c>
      <c r="J34" s="37">
        <f t="shared" si="5"/>
        <v>269.99999999999989</v>
      </c>
      <c r="K34" s="38">
        <f t="shared" si="3"/>
        <v>4</v>
      </c>
      <c r="L34" s="39">
        <f t="shared" si="4"/>
        <v>29.999999999999886</v>
      </c>
      <c r="M34" s="29"/>
    </row>
    <row r="35" spans="1:13" ht="12.75" x14ac:dyDescent="0.2">
      <c r="A35" s="30">
        <f t="shared" si="6"/>
        <v>450</v>
      </c>
      <c r="B35" s="31">
        <f t="shared" si="0"/>
        <v>7.5</v>
      </c>
      <c r="C35" s="85" t="str">
        <f t="shared" si="7"/>
        <v>fredag</v>
      </c>
      <c r="D35" s="79">
        <v>46262</v>
      </c>
      <c r="E35" s="32"/>
      <c r="F35" s="33"/>
      <c r="G35" s="34">
        <f t="shared" si="1"/>
        <v>30</v>
      </c>
      <c r="H35" s="35"/>
      <c r="I35" s="36">
        <f t="shared" si="2"/>
        <v>0</v>
      </c>
      <c r="J35" s="37">
        <f t="shared" si="5"/>
        <v>269.99999999999989</v>
      </c>
      <c r="K35" s="38">
        <f t="shared" si="3"/>
        <v>4</v>
      </c>
      <c r="L35" s="39">
        <f t="shared" si="4"/>
        <v>29.999999999999886</v>
      </c>
      <c r="M35" s="29"/>
    </row>
    <row r="36" spans="1:13" ht="12.75" x14ac:dyDescent="0.2">
      <c r="A36" s="30">
        <f t="shared" si="6"/>
        <v>450</v>
      </c>
      <c r="B36" s="31">
        <f t="shared" si="0"/>
        <v>7.5</v>
      </c>
      <c r="C36" s="85" t="str">
        <f t="shared" si="7"/>
        <v>lördag</v>
      </c>
      <c r="D36" s="79">
        <v>46263</v>
      </c>
      <c r="E36" s="32"/>
      <c r="F36" s="33"/>
      <c r="G36" s="34">
        <f t="shared" si="1"/>
        <v>30</v>
      </c>
      <c r="H36" s="35"/>
      <c r="I36" s="36">
        <f t="shared" si="2"/>
        <v>0</v>
      </c>
      <c r="J36" s="37">
        <f t="shared" si="5"/>
        <v>269.99999999999989</v>
      </c>
      <c r="K36" s="38">
        <f t="shared" si="3"/>
        <v>4</v>
      </c>
      <c r="L36" s="39">
        <f t="shared" si="4"/>
        <v>29.999999999999886</v>
      </c>
      <c r="M36" s="29"/>
    </row>
    <row r="37" spans="1:13" ht="12.75" x14ac:dyDescent="0.2">
      <c r="A37" s="30">
        <f t="shared" si="6"/>
        <v>450</v>
      </c>
      <c r="B37" s="31">
        <f t="shared" si="0"/>
        <v>7.5</v>
      </c>
      <c r="C37" s="85" t="str">
        <f t="shared" si="7"/>
        <v>söndag</v>
      </c>
      <c r="D37" s="79">
        <v>46264</v>
      </c>
      <c r="E37" s="32"/>
      <c r="F37" s="33"/>
      <c r="G37" s="34">
        <f t="shared" si="1"/>
        <v>30</v>
      </c>
      <c r="H37" s="35"/>
      <c r="I37" s="36">
        <f t="shared" si="2"/>
        <v>0</v>
      </c>
      <c r="J37" s="37">
        <f t="shared" si="5"/>
        <v>269.99999999999989</v>
      </c>
      <c r="K37" s="38">
        <f t="shared" si="3"/>
        <v>4</v>
      </c>
      <c r="L37" s="39">
        <f t="shared" si="4"/>
        <v>29.999999999999886</v>
      </c>
      <c r="M37" s="29"/>
    </row>
    <row r="38" spans="1:13" ht="12.75" x14ac:dyDescent="0.2">
      <c r="A38" s="80">
        <f t="shared" si="6"/>
        <v>450</v>
      </c>
      <c r="B38" s="86">
        <f t="shared" si="0"/>
        <v>7.5</v>
      </c>
      <c r="C38" s="85" t="str">
        <f t="shared" si="7"/>
        <v>måndag</v>
      </c>
      <c r="D38" s="87">
        <v>46265</v>
      </c>
      <c r="E38" s="88"/>
      <c r="F38" s="89"/>
      <c r="G38" s="90">
        <f t="shared" si="1"/>
        <v>30</v>
      </c>
      <c r="H38" s="91"/>
      <c r="I38" s="81">
        <f t="shared" si="2"/>
        <v>0</v>
      </c>
      <c r="J38" s="92">
        <f t="shared" si="5"/>
        <v>269.99999999999989</v>
      </c>
      <c r="K38" s="1">
        <f t="shared" si="3"/>
        <v>4</v>
      </c>
      <c r="L38" s="93">
        <f t="shared" si="4"/>
        <v>29.999999999999886</v>
      </c>
      <c r="M38" s="29"/>
    </row>
    <row r="39" spans="1:13" x14ac:dyDescent="0.2">
      <c r="A39" s="94"/>
      <c r="B39" s="83"/>
      <c r="C39" s="83"/>
      <c r="D39" s="84"/>
      <c r="E39" s="5"/>
      <c r="F39" s="5"/>
      <c r="G39" s="5"/>
      <c r="H39" s="5"/>
      <c r="I39" s="95" t="s">
        <v>11</v>
      </c>
      <c r="J39" s="50">
        <f>J38</f>
        <v>269.99999999999989</v>
      </c>
      <c r="K39" s="51">
        <f t="shared" si="3"/>
        <v>4</v>
      </c>
      <c r="L39" s="16">
        <f t="shared" si="4"/>
        <v>29.999999999999886</v>
      </c>
    </row>
    <row r="40" spans="1:13" x14ac:dyDescent="0.2">
      <c r="C40" s="2"/>
    </row>
  </sheetData>
  <sheetProtection sheet="1" objects="1" scenarios="1"/>
  <phoneticPr fontId="1" type="noConversion"/>
  <conditionalFormatting sqref="C8:C38">
    <cfRule type="containsText" dxfId="14" priority="1" operator="containsText" text="söndag">
      <formula>NOT(ISERROR(SEARCH("söndag",C8)))</formula>
    </cfRule>
    <cfRule type="containsText" dxfId="13" priority="2" operator="containsText" text="lördag">
      <formula>NOT(ISERROR(SEARCH("lördag",C8)))</formula>
    </cfRule>
  </conditionalFormatting>
  <conditionalFormatting sqref="D8:D38">
    <cfRule type="cellIs" dxfId="12" priority="5" operator="equal">
      <formula>TODAY()</formula>
    </cfRule>
  </conditionalFormatting>
  <printOptions gridLinesSet="0"/>
  <pageMargins left="0.59055118110236227" right="0.31496062992125984" top="0.98425196850393704" bottom="0.98425196850393704" header="0.51181102362204722" footer="0.51181102362204722"/>
  <pageSetup paperSize="9" scale="115" fitToHeight="0" orientation="portrait" horizontalDpi="4294967293" r:id="rId1"/>
  <headerFooter alignWithMargins="0">
    <oddHeader>&amp;C&amp;"MS Sans Serif,Fet"&amp;15Flextidsrapport</oddHeader>
    <oddFooter>&amp;LUtskriven &amp;D &amp;T&amp;Cwww.vivekasfiffigamallar.se&amp;R&amp;A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72</vt:i4>
      </vt:variant>
    </vt:vector>
  </HeadingPairs>
  <TitlesOfParts>
    <vt:vector size="85" baseType="lpstr">
      <vt:lpstr>Instruktion</vt:lpstr>
      <vt:lpstr>Januari</vt:lpstr>
      <vt:lpstr>Februari</vt:lpstr>
      <vt:lpstr>Mars</vt:lpstr>
      <vt:lpstr>April</vt:lpstr>
      <vt:lpstr>Maj</vt:lpstr>
      <vt:lpstr>Juni</vt:lpstr>
      <vt:lpstr>Juli</vt:lpstr>
      <vt:lpstr>Augusti</vt:lpstr>
      <vt:lpstr>September</vt:lpstr>
      <vt:lpstr>Oktober</vt:lpstr>
      <vt:lpstr>November</vt:lpstr>
      <vt:lpstr>December</vt:lpstr>
      <vt:lpstr>April!FSlut</vt:lpstr>
      <vt:lpstr>Augusti!FSlut</vt:lpstr>
      <vt:lpstr>December!FSlut</vt:lpstr>
      <vt:lpstr>Februari!FSlut</vt:lpstr>
      <vt:lpstr>Juli!FSlut</vt:lpstr>
      <vt:lpstr>Juni!FSlut</vt:lpstr>
      <vt:lpstr>Maj!FSlut</vt:lpstr>
      <vt:lpstr>Mars!FSlut</vt:lpstr>
      <vt:lpstr>November!FSlut</vt:lpstr>
      <vt:lpstr>Oktober!FSlut</vt:lpstr>
      <vt:lpstr>September!FSlut</vt:lpstr>
      <vt:lpstr>FSlut</vt:lpstr>
      <vt:lpstr>April!FStart</vt:lpstr>
      <vt:lpstr>Augusti!FStart</vt:lpstr>
      <vt:lpstr>December!FStart</vt:lpstr>
      <vt:lpstr>Februari!FStart</vt:lpstr>
      <vt:lpstr>Juli!FStart</vt:lpstr>
      <vt:lpstr>Juni!FStart</vt:lpstr>
      <vt:lpstr>Maj!FStart</vt:lpstr>
      <vt:lpstr>Mars!FStart</vt:lpstr>
      <vt:lpstr>November!FStart</vt:lpstr>
      <vt:lpstr>Oktober!FStart</vt:lpstr>
      <vt:lpstr>September!FStart</vt:lpstr>
      <vt:lpstr>FStart</vt:lpstr>
      <vt:lpstr>April!Ingående</vt:lpstr>
      <vt:lpstr>Augusti!Ingående</vt:lpstr>
      <vt:lpstr>December!Ingående</vt:lpstr>
      <vt:lpstr>Februari!Ingående</vt:lpstr>
      <vt:lpstr>Juli!Ingående</vt:lpstr>
      <vt:lpstr>Juni!Ingående</vt:lpstr>
      <vt:lpstr>Maj!Ingående</vt:lpstr>
      <vt:lpstr>Mars!Ingående</vt:lpstr>
      <vt:lpstr>November!Ingående</vt:lpstr>
      <vt:lpstr>Oktober!Ingående</vt:lpstr>
      <vt:lpstr>September!Ingående</vt:lpstr>
      <vt:lpstr>Ingående</vt:lpstr>
      <vt:lpstr>April!Lunch</vt:lpstr>
      <vt:lpstr>Augusti!Lunch</vt:lpstr>
      <vt:lpstr>December!Lunch</vt:lpstr>
      <vt:lpstr>Februari!Lunch</vt:lpstr>
      <vt:lpstr>Juli!Lunch</vt:lpstr>
      <vt:lpstr>Juni!Lunch</vt:lpstr>
      <vt:lpstr>Maj!Lunch</vt:lpstr>
      <vt:lpstr>Mars!Lunch</vt:lpstr>
      <vt:lpstr>November!Lunch</vt:lpstr>
      <vt:lpstr>Oktober!Lunch</vt:lpstr>
      <vt:lpstr>September!Lunch</vt:lpstr>
      <vt:lpstr>Lunch</vt:lpstr>
      <vt:lpstr>April!Utgående</vt:lpstr>
      <vt:lpstr>Augusti!Utgående</vt:lpstr>
      <vt:lpstr>December!Utgående</vt:lpstr>
      <vt:lpstr>Februari!Utgående</vt:lpstr>
      <vt:lpstr>Juli!Utgående</vt:lpstr>
      <vt:lpstr>Juni!Utgående</vt:lpstr>
      <vt:lpstr>Maj!Utgående</vt:lpstr>
      <vt:lpstr>Mars!Utgående</vt:lpstr>
      <vt:lpstr>November!Utgående</vt:lpstr>
      <vt:lpstr>Oktober!Utgående</vt:lpstr>
      <vt:lpstr>September!Utgående</vt:lpstr>
      <vt:lpstr>Utgående</vt:lpstr>
      <vt:lpstr>April!Utskriftsområde</vt:lpstr>
      <vt:lpstr>Augusti!Utskriftsområde</vt:lpstr>
      <vt:lpstr>December!Utskriftsområde</vt:lpstr>
      <vt:lpstr>Februari!Utskriftsområde</vt:lpstr>
      <vt:lpstr>Januari!Utskriftsområde</vt:lpstr>
      <vt:lpstr>Juli!Utskriftsområde</vt:lpstr>
      <vt:lpstr>Juni!Utskriftsområde</vt:lpstr>
      <vt:lpstr>Maj!Utskriftsområde</vt:lpstr>
      <vt:lpstr>Mars!Utskriftsområde</vt:lpstr>
      <vt:lpstr>November!Utskriftsområde</vt:lpstr>
      <vt:lpstr>Oktober!Utskriftsområde</vt:lpstr>
      <vt:lpstr>September!Utskriftsområde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Flextidsrapport för helår</dc:title>
  <dc:creator>Viveka</dc:creator>
  <cp:lastModifiedBy>Viveka Söderström</cp:lastModifiedBy>
  <cp:lastPrinted>2024-11-11T09:02:27Z</cp:lastPrinted>
  <dcterms:created xsi:type="dcterms:W3CDTF">2002-01-30T15:34:43Z</dcterms:created>
  <dcterms:modified xsi:type="dcterms:W3CDTF">2024-11-11T09:13:42Z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2009-06-05 13:22:36</vt:lpwstr>
  </property>
</Properties>
</file>